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EEC7" lockStructure="1"/>
  <bookViews>
    <workbookView xWindow="8205" yWindow="375" windowWidth="21510" windowHeight="15975"/>
  </bookViews>
  <sheets>
    <sheet name="Bid Form" sheetId="1" r:id="rId1"/>
  </sheets>
  <definedNames>
    <definedName name="_xlnm.Print_Area" localSheetId="0">'Bid Form'!$A$1:$H$169</definedName>
    <definedName name="_xlnm.Print_Titles" localSheetId="0">'Bid Form'!$1:$7</definedName>
  </definedNames>
  <calcPr calcId="145621"/>
</workbook>
</file>

<file path=xl/calcChain.xml><?xml version="1.0" encoding="utf-8"?>
<calcChain xmlns="http://schemas.openxmlformats.org/spreadsheetml/2006/main">
  <c r="A169" i="1" l="1"/>
  <c r="A165" i="1"/>
  <c r="A162" i="1"/>
  <c r="A146" i="1"/>
  <c r="A142" i="1"/>
  <c r="A139" i="1"/>
  <c r="A136" i="1"/>
  <c r="G117" i="1" l="1"/>
  <c r="H117" i="1" s="1"/>
  <c r="G123" i="1"/>
  <c r="H123" i="1" s="1"/>
  <c r="G99" i="1"/>
  <c r="G100" i="1"/>
  <c r="G101" i="1"/>
  <c r="G74" i="1"/>
  <c r="G75" i="1"/>
  <c r="G76" i="1"/>
  <c r="G77" i="1"/>
  <c r="G78" i="1"/>
  <c r="G63" i="1"/>
  <c r="G64" i="1"/>
  <c r="G65" i="1"/>
  <c r="G66" i="1"/>
  <c r="G67" i="1"/>
  <c r="G68" i="1"/>
  <c r="G69" i="1"/>
  <c r="G70" i="1"/>
  <c r="G57" i="1"/>
  <c r="G58" i="1"/>
  <c r="G59" i="1"/>
  <c r="G53" i="1"/>
  <c r="G43" i="1"/>
  <c r="G34" i="1"/>
  <c r="G35" i="1"/>
  <c r="G36" i="1"/>
  <c r="G37" i="1"/>
  <c r="G38" i="1"/>
  <c r="G39" i="1"/>
  <c r="G27" i="1"/>
  <c r="G28" i="1"/>
  <c r="G98" i="1"/>
  <c r="G95" i="1"/>
  <c r="H94" i="1" s="1"/>
  <c r="G92" i="1"/>
  <c r="H91" i="1" s="1"/>
  <c r="G89" i="1"/>
  <c r="G88" i="1"/>
  <c r="G85" i="1"/>
  <c r="G84" i="1"/>
  <c r="G81" i="1"/>
  <c r="H80" i="1" s="1"/>
  <c r="G73" i="1"/>
  <c r="G62" i="1"/>
  <c r="G56" i="1"/>
  <c r="G52" i="1"/>
  <c r="G49" i="1"/>
  <c r="H48" i="1" s="1"/>
  <c r="G46" i="1"/>
  <c r="H45" i="1" s="1"/>
  <c r="G42" i="1"/>
  <c r="G33" i="1"/>
  <c r="G26" i="1"/>
  <c r="G17" i="1"/>
  <c r="G18" i="1"/>
  <c r="G19" i="1"/>
  <c r="G20" i="1"/>
  <c r="G21" i="1"/>
  <c r="G22" i="1"/>
  <c r="G16" i="1"/>
  <c r="G103" i="1"/>
  <c r="H103" i="1" s="1"/>
  <c r="G30" i="1"/>
  <c r="H30" i="1" s="1"/>
  <c r="G13" i="1"/>
  <c r="H13" i="1" s="1"/>
  <c r="G11" i="1"/>
  <c r="H11" i="1" s="1"/>
  <c r="G9" i="1"/>
  <c r="H9" i="1" s="1"/>
  <c r="H83" i="1" l="1"/>
  <c r="H61" i="1"/>
  <c r="H87" i="1"/>
  <c r="H25" i="1"/>
  <c r="H97" i="1"/>
  <c r="H72" i="1"/>
  <c r="H55" i="1"/>
  <c r="H51" i="1"/>
  <c r="H41" i="1"/>
  <c r="H32" i="1"/>
  <c r="H15" i="1"/>
  <c r="H105" i="1" l="1"/>
  <c r="H137" i="1" s="1"/>
  <c r="H140" i="1" s="1"/>
  <c r="H144" i="1" s="1"/>
  <c r="H150" i="1" s="1"/>
  <c r="H152" i="1" s="1"/>
  <c r="H154" i="1" s="1"/>
  <c r="H156" i="1" s="1"/>
</calcChain>
</file>

<file path=xl/sharedStrings.xml><?xml version="1.0" encoding="utf-8"?>
<sst xmlns="http://schemas.openxmlformats.org/spreadsheetml/2006/main" count="242" uniqueCount="160">
  <si>
    <t>Bid Tabulation Form</t>
  </si>
  <si>
    <t>County Road 229 Widening and Resurfacing Project</t>
  </si>
  <si>
    <t>Baker County Project No: 2025-16</t>
  </si>
  <si>
    <t>Bidder Instructions</t>
  </si>
  <si>
    <t>Bidder:</t>
  </si>
  <si>
    <t>Date:</t>
  </si>
  <si>
    <r>
      <t xml:space="preserve">Enter </t>
    </r>
    <r>
      <rPr>
        <b/>
        <u/>
        <sz val="12"/>
        <color rgb="FFFF0000"/>
        <rFont val="Century Gothic"/>
        <family val="2"/>
      </rPr>
      <t>Bidding Company Name</t>
    </r>
    <r>
      <rPr>
        <b/>
        <sz val="12"/>
        <color rgb="FFFF0000"/>
        <rFont val="Century Gothic"/>
        <family val="2"/>
      </rPr>
      <t xml:space="preserve"> and </t>
    </r>
    <r>
      <rPr>
        <b/>
        <u/>
        <sz val="12"/>
        <color rgb="FFFF0000"/>
        <rFont val="Century Gothic"/>
        <family val="2"/>
      </rPr>
      <t>Date</t>
    </r>
    <r>
      <rPr>
        <b/>
        <sz val="12"/>
        <color rgb="FFFF0000"/>
        <rFont val="Century Gothic"/>
        <family val="2"/>
      </rPr>
      <t xml:space="preserve"> (mm/dd/yyyy) in the cells on this row</t>
    </r>
  </si>
  <si>
    <t>(Company Name)</t>
  </si>
  <si>
    <t>Bid</t>
  </si>
  <si>
    <t>FDOT Pay</t>
  </si>
  <si>
    <t>Item</t>
  </si>
  <si>
    <t>Sub-Item</t>
  </si>
  <si>
    <t>Total</t>
  </si>
  <si>
    <t>Enter values in unshaded cells in the "Item Unit Cost" Column for all items with Qty. GT zero.</t>
  </si>
  <si>
    <t>Item Group</t>
  </si>
  <si>
    <t>Item Description</t>
  </si>
  <si>
    <t>Qty.</t>
  </si>
  <si>
    <t>Units</t>
  </si>
  <si>
    <t>Unit Cost</t>
  </si>
  <si>
    <t>Cost</t>
  </si>
  <si>
    <t>Item Cost</t>
  </si>
  <si>
    <t>Use the "Tab" key to advance to input cells.  Calculations are automatic.</t>
  </si>
  <si>
    <t>Mobilization</t>
  </si>
  <si>
    <t>LS</t>
  </si>
  <si>
    <t>Maintenance of Traffic</t>
  </si>
  <si>
    <t>Erosion and Sediment Control</t>
  </si>
  <si>
    <t>Demolition</t>
  </si>
  <si>
    <t>Removal of Cross Drain Headwalls</t>
  </si>
  <si>
    <t>CY</t>
  </si>
  <si>
    <t>Removal of Existing Guardrail</t>
  </si>
  <si>
    <t>LF</t>
  </si>
  <si>
    <t>Removal of Sidedrains</t>
  </si>
  <si>
    <t>Relocate Single Post Sign</t>
  </si>
  <si>
    <t>EA</t>
  </si>
  <si>
    <t>Remove Object Markers</t>
  </si>
  <si>
    <t>Relocate Mailbox</t>
  </si>
  <si>
    <t>Remove Mailbox</t>
  </si>
  <si>
    <t>Sawcuts</t>
  </si>
  <si>
    <t>120 &amp; 160</t>
  </si>
  <si>
    <t>Earthwork</t>
  </si>
  <si>
    <t>Excavation - Regular</t>
  </si>
  <si>
    <t>Embankment/Fill</t>
  </si>
  <si>
    <t>Type B Stabilization</t>
  </si>
  <si>
    <t>SY</t>
  </si>
  <si>
    <t>Shoulder Rework</t>
  </si>
  <si>
    <t>Base Material</t>
  </si>
  <si>
    <t>Widening (OBG6)</t>
  </si>
  <si>
    <t>Paved Shoulders (OBG6)</t>
  </si>
  <si>
    <t>Base Extension (OBG6)</t>
  </si>
  <si>
    <t>Base Material for FDR (6")</t>
  </si>
  <si>
    <t>Miscellaneous Asphalt (OBG 1)</t>
  </si>
  <si>
    <t>Base Material for Side Roads (OBG6)</t>
  </si>
  <si>
    <t>Base Material for Driveway Turnouts (OBG2)</t>
  </si>
  <si>
    <t>Milling Existing Asphalt</t>
  </si>
  <si>
    <t>1" Milling Depth</t>
  </si>
  <si>
    <t>Delivery of Salvage Material to County</t>
  </si>
  <si>
    <t>Full-Depth Reclamation</t>
  </si>
  <si>
    <t>FDR 6"LimerockOverlay</t>
  </si>
  <si>
    <t>Asphaltic Pavement</t>
  </si>
  <si>
    <t>Asphaltic Pavement (SP12.5 PG76-22)</t>
  </si>
  <si>
    <t>TON</t>
  </si>
  <si>
    <t>Concrete Barrier Wall with Junction Slab</t>
  </si>
  <si>
    <t>Barrier With Jct. Slab, 36" Single Slope</t>
  </si>
  <si>
    <t>Grade 60 Reinforcing Steel</t>
  </si>
  <si>
    <t>LB</t>
  </si>
  <si>
    <t>Storm - Pipe Culverts</t>
  </si>
  <si>
    <t>18" Round</t>
  </si>
  <si>
    <t>24" Round</t>
  </si>
  <si>
    <t>30" Round</t>
  </si>
  <si>
    <t>36" Round</t>
  </si>
  <si>
    <t>Storm - End Treatments</t>
  </si>
  <si>
    <t>Conc. Collar 24" (430.001)</t>
  </si>
  <si>
    <t>Conc. Collar 30" (430.001)</t>
  </si>
  <si>
    <t>Conc. Collar 36" (430.001)</t>
  </si>
  <si>
    <t>FDOT MES (430-022) SGL. 18" (4:1)</t>
  </si>
  <si>
    <t>FDOT MES (430-021) SGL. 24" (4:1)</t>
  </si>
  <si>
    <t>FDOT MES (430-021) DBL. 24" (4:1)</t>
  </si>
  <si>
    <t>FDOT MES (430-021) SGL. 30" (4:1)</t>
  </si>
  <si>
    <t>FDOT MES (430-021) QUAD 36" (4:1)</t>
  </si>
  <si>
    <t>FDOT HEADWALL (430-030) DBL. 24"</t>
  </si>
  <si>
    <t>Guardrail</t>
  </si>
  <si>
    <t>Guardrail - TL-3 (Std. W-Beam)</t>
  </si>
  <si>
    <t>Guardrail - TL-3 (Nested W-Beam)</t>
  </si>
  <si>
    <t>Guardrail - TL-3 (Nested Thrie-Beam)</t>
  </si>
  <si>
    <t>Transition Panel (Thrie to W)</t>
  </si>
  <si>
    <t>TL-3 Approach Transition, Conn. To Rigid</t>
  </si>
  <si>
    <t>End Treatment - TL-3 Approach Terminal</t>
  </si>
  <si>
    <t>Rumble Strips</t>
  </si>
  <si>
    <t>Ground-In 8" Edgeline</t>
  </si>
  <si>
    <t>Performance Turf</t>
  </si>
  <si>
    <t>Performance Turf (Seed)</t>
  </si>
  <si>
    <t>Performance Turf (Sod)</t>
  </si>
  <si>
    <t>Traffic Signage</t>
  </si>
  <si>
    <t>F&amp;I Single Post Sign &lt; 12SF</t>
  </si>
  <si>
    <t>Relocate Single Post Sign &lt; 12SF</t>
  </si>
  <si>
    <t>Object Markers</t>
  </si>
  <si>
    <t>Object Markers, Type 2</t>
  </si>
  <si>
    <t>Raised Pavement Markers</t>
  </si>
  <si>
    <t>710 &amp; 711</t>
  </si>
  <si>
    <t>Traffic Markings</t>
  </si>
  <si>
    <t>White Solid 6" Paint</t>
  </si>
  <si>
    <t>White Solid 24" Paint</t>
  </si>
  <si>
    <t>Yellow 6" Skip (10'/30') Paint</t>
  </si>
  <si>
    <t>Yellow 6" Solid Paint</t>
  </si>
  <si>
    <t>000</t>
  </si>
  <si>
    <t>Construction Bond</t>
  </si>
  <si>
    <t>Pavement Type:</t>
  </si>
  <si>
    <t>Asphaltic Pavement (SP9.5 PG76-22)</t>
  </si>
  <si>
    <t>Surface Leveling:</t>
  </si>
  <si>
    <t>Surface Leveling Course (SP9.5 at 75lbs/sy)</t>
  </si>
  <si>
    <t>Bid Item Deductions</t>
  </si>
  <si>
    <t>BASE BID AMOUNT =</t>
  </si>
  <si>
    <t>Deduct Bid Item No. 4 "Demolition" from the ABA to calculate an EBA.</t>
  </si>
  <si>
    <t>Deduct Bid Item No. 18 "Object Markers" from the ABA to calculate an EBA.</t>
  </si>
  <si>
    <t>Step No.</t>
  </si>
  <si>
    <t>Description</t>
  </si>
  <si>
    <t>Baker County reserves the right to reject any and all bids that it determines is not in the best interest of the County.</t>
  </si>
  <si>
    <t>Following are possible Bid Item Alternates and Bid Item Deductions.  Bidder understands that bid item alternates and deductions may be used to determine a</t>
  </si>
  <si>
    <t>Bid Item Alternates</t>
  </si>
  <si>
    <t>A1</t>
  </si>
  <si>
    <t>A2</t>
  </si>
  <si>
    <t>Alt. Bid</t>
  </si>
  <si>
    <t>milling and delivery of salvage material).</t>
  </si>
  <si>
    <t xml:space="preserve">Baker County may elect Alternate Bid Item A1 (a surface leveling course at a rate of $75 lbs/sy) ro replace Base Bid Item No. 8 (1" of </t>
  </si>
  <si>
    <t>Baker County may elect Alternate Bid Item A2 (SP9.5) to replace Bid Item No. 10 (SP12.5).</t>
  </si>
  <si>
    <t>Alternate Bid Amount (ABA) as outlined on the following page of this Bid Tabulation Form and as described in the Bid Manual.</t>
  </si>
  <si>
    <t>Baker County reserves the right to deduct any and all Bid Item Deductions listed on this Bid Tabulation Form.  Bid Items that may be deducted from the bid</t>
  </si>
  <si>
    <r>
      <t xml:space="preserve">include Bid Items 3, 4, 12, 13 and 18.  These Bid Items are represented in </t>
    </r>
    <r>
      <rPr>
        <b/>
        <sz val="12"/>
        <color rgb="FFFF0000"/>
        <rFont val="Century Gothic"/>
        <family val="2"/>
      </rPr>
      <t>red bold</t>
    </r>
    <r>
      <rPr>
        <sz val="12"/>
        <rFont val="Century Gothic"/>
        <family val="2"/>
      </rPr>
      <t xml:space="preserve"> font.</t>
    </r>
  </si>
  <si>
    <t>Procedure to Determine the Low Bidder</t>
  </si>
  <si>
    <t>The bid with the lowest Base Bid Amount (BBA), where the BBA is less than or equal to the project budget, will be considered the Low Bid.</t>
  </si>
  <si>
    <t>If no BBA is less than or equal to the project budget, then an Alternate 1 Bid Amount (A1BA) will be calculated for each bid.  The lowest A1BA, that is</t>
  </si>
  <si>
    <t>less than or equal to the project budget, will be considered the Low Bid.</t>
  </si>
  <si>
    <t>D1</t>
  </si>
  <si>
    <t>D2</t>
  </si>
  <si>
    <t>D3</t>
  </si>
  <si>
    <t>D4</t>
  </si>
  <si>
    <t>Deduct Bid Item No. 3 "Erosion and Sediment Control" from the A2BA to calculate the bid amount D1BA.</t>
  </si>
  <si>
    <t>Bidder agrees that, if they become the Low Bid for the A1BA or the A2BA condition, and their bid is less than the project budget, that they will accept</t>
  </si>
  <si>
    <t>the bid award and enter into contract negotiations with the County.</t>
  </si>
  <si>
    <t>Bidder and the County agree that, if a bidder becomes the Low Bid for any of the D# conditions, and their bid amount is less than or equal to the project</t>
  </si>
  <si>
    <t>budget, the Bidder is not obligated to accept a bid award and will not forfeit their Bid Security.  In this case, the County may elect to award the bid to</t>
  </si>
  <si>
    <t>the next lowest bid, provided this bid is less than or equal to the project budget.</t>
  </si>
  <si>
    <t>The following calculation steps will be followed to determine a Low Bid that does not exceed the project budget.</t>
  </si>
  <si>
    <t>Deduct Bid Item No. 12 "Storm - Pipe Culverts" and Bid Item No. 13 "Storm - End Treatments" from D1BA to calculate D2BA.</t>
  </si>
  <si>
    <t>BBA =</t>
  </si>
  <si>
    <t>A1BA =</t>
  </si>
  <si>
    <t>A2BA =</t>
  </si>
  <si>
    <t>D1BA =</t>
  </si>
  <si>
    <t>D2BA =</t>
  </si>
  <si>
    <t>D3BA =</t>
  </si>
  <si>
    <t>D4BA =</t>
  </si>
  <si>
    <t>or equal to the project budget, will be considered the Low Bid.</t>
  </si>
  <si>
    <t>include both A1 and A2 alternates unless A1BA is greater than BBA, in which case A2BA will only include A2.  The lowest A2BA, that is less than</t>
  </si>
  <si>
    <t xml:space="preserve">If no A1BA is less than or equal to the project budget, then an Alternate 2 Bid Amount (A2BA) will be calculated for each bid.  Note that A2BA will </t>
  </si>
  <si>
    <t>If no A2BA is less than or equal to the project budget, then A2BA will become the basis for Bid Item Deductions.  Bid Deductions will be subtracted</t>
  </si>
  <si>
    <t xml:space="preserve">from A2BA, in a cumulative manner, according to the following sequence.  </t>
  </si>
  <si>
    <t xml:space="preserve">Deduction 1 Bid Amount (D1BA) includes the A2BA basis and deduction D1.  Deduction 2 Bid Amount (D2BA) includes D1BA and deduction D2.  </t>
  </si>
  <si>
    <t xml:space="preserve">This process (D1, D2, D3 and then D4) continues until at least one bid is less than or equal to the project budget.  The lowest D# bid, with an amount </t>
  </si>
  <si>
    <t>Bid Amount ID</t>
  </si>
  <si>
    <t>Calculated Bid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</si>
</sst>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;\ \-#,##0;\-"/>
    <numFmt numFmtId="166" formatCode="#,##0.000;\ \-#,##0.000;\-"/>
    <numFmt numFmtId="167" formatCode="_(&quot;$&quot;* #,##0.00_);_(&quot;$&quot;* \(#,##0.00\);_(&quot;$&quot;* &quot;&quot;??_);_(@_)"/>
  </numFmts>
  <fonts count="13" x14ac:knownFonts="1">
    <font>
      <sz val="12"/>
      <color theme="1"/>
      <name val="Calibri"/>
      <family val="2"/>
      <scheme val="minor"/>
    </font>
    <font>
      <sz val="10"/>
      <name val="Century Gothic"/>
      <family val="2"/>
    </font>
    <font>
      <sz val="12"/>
      <name val="Century Gothic"/>
      <family val="2"/>
    </font>
    <font>
      <b/>
      <sz val="12"/>
      <name val="Century Gothic"/>
      <family val="2"/>
    </font>
    <font>
      <b/>
      <sz val="20"/>
      <name val="Century Gothic"/>
      <family val="2"/>
    </font>
    <font>
      <sz val="12"/>
      <color rgb="FFFF0000"/>
      <name val="Century Gothic"/>
      <family val="2"/>
    </font>
    <font>
      <b/>
      <sz val="12"/>
      <color rgb="FF00B0F0"/>
      <name val="Century Gothic"/>
      <family val="2"/>
    </font>
    <font>
      <sz val="14"/>
      <name val="Century Gothic"/>
      <family val="2"/>
    </font>
    <font>
      <b/>
      <sz val="12"/>
      <color rgb="FF0000FF"/>
      <name val="Century Gothic"/>
      <family val="2"/>
    </font>
    <font>
      <b/>
      <sz val="12"/>
      <color rgb="FFFF0000"/>
      <name val="Century Gothic"/>
      <family val="2"/>
    </font>
    <font>
      <b/>
      <u/>
      <sz val="12"/>
      <color rgb="FFFF0000"/>
      <name val="Century Gothic"/>
      <family val="2"/>
    </font>
    <font>
      <b/>
      <u/>
      <sz val="14"/>
      <color rgb="FFFF0000"/>
      <name val="Century Gothic"/>
      <family val="2"/>
    </font>
    <font>
      <b/>
      <u/>
      <sz val="14"/>
      <color rgb="FF0000FF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4">
    <xf numFmtId="0" fontId="0" fillId="0" borderId="0" xfId="0"/>
    <xf numFmtId="167" fontId="2" fillId="0" borderId="10" xfId="3" applyNumberFormat="1" applyFont="1" applyBorder="1" applyAlignment="1" applyProtection="1">
      <alignment horizontal="center" vertical="center"/>
      <protection locked="0"/>
    </xf>
    <xf numFmtId="0" fontId="1" fillId="0" borderId="0" xfId="1" applyProtection="1"/>
    <xf numFmtId="0" fontId="0" fillId="0" borderId="0" xfId="0" applyProtection="1"/>
    <xf numFmtId="0" fontId="7" fillId="0" borderId="0" xfId="1" applyFont="1" applyBorder="1" applyAlignment="1" applyProtection="1">
      <alignment horizontal="center"/>
    </xf>
    <xf numFmtId="0" fontId="9" fillId="0" borderId="0" xfId="6" applyFont="1" applyProtection="1"/>
    <xf numFmtId="0" fontId="3" fillId="0" borderId="6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right"/>
    </xf>
    <xf numFmtId="0" fontId="2" fillId="0" borderId="0" xfId="1" applyFont="1" applyBorder="1" applyAlignment="1" applyProtection="1">
      <alignment horizontal="center"/>
    </xf>
    <xf numFmtId="0" fontId="2" fillId="0" borderId="3" xfId="1" applyFont="1" applyBorder="1" applyProtection="1"/>
    <xf numFmtId="0" fontId="2" fillId="0" borderId="4" xfId="1" applyFont="1" applyBorder="1" applyAlignment="1" applyProtection="1"/>
    <xf numFmtId="0" fontId="2" fillId="0" borderId="5" xfId="1" applyFont="1" applyBorder="1" applyAlignment="1" applyProtection="1">
      <alignment horizontal="center"/>
    </xf>
    <xf numFmtId="0" fontId="1" fillId="0" borderId="0" xfId="6" applyProtection="1"/>
    <xf numFmtId="0" fontId="3" fillId="0" borderId="18" xfId="1" applyFont="1" applyBorder="1" applyAlignment="1" applyProtection="1">
      <alignment horizontal="center"/>
    </xf>
    <xf numFmtId="0" fontId="2" fillId="0" borderId="18" xfId="1" applyFont="1" applyBorder="1" applyProtection="1"/>
    <xf numFmtId="0" fontId="3" fillId="0" borderId="7" xfId="1" applyFont="1" applyBorder="1" applyAlignment="1" applyProtection="1">
      <alignment horizontal="center"/>
    </xf>
    <xf numFmtId="0" fontId="3" fillId="0" borderId="18" xfId="1" applyFont="1" applyBorder="1" applyAlignment="1" applyProtection="1">
      <alignment horizontal="right"/>
    </xf>
    <xf numFmtId="0" fontId="3" fillId="0" borderId="9" xfId="1" applyFont="1" applyBorder="1" applyAlignment="1" applyProtection="1">
      <alignment horizontal="center"/>
    </xf>
    <xf numFmtId="0" fontId="3" fillId="0" borderId="3" xfId="1" applyFont="1" applyBorder="1" applyAlignment="1" applyProtection="1">
      <alignment horizontal="center"/>
    </xf>
    <xf numFmtId="0" fontId="3" fillId="0" borderId="9" xfId="1" applyFont="1" applyBorder="1" applyProtection="1"/>
    <xf numFmtId="0" fontId="3" fillId="0" borderId="5" xfId="1" applyFont="1" applyBorder="1" applyAlignment="1" applyProtection="1">
      <alignment horizontal="center"/>
    </xf>
    <xf numFmtId="0" fontId="3" fillId="0" borderId="9" xfId="1" applyFont="1" applyBorder="1" applyAlignment="1" applyProtection="1">
      <alignment horizontal="right"/>
    </xf>
    <xf numFmtId="0" fontId="3" fillId="2" borderId="10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10" xfId="1" applyFont="1" applyFill="1" applyBorder="1" applyAlignment="1" applyProtection="1">
      <alignment vertical="center"/>
    </xf>
    <xf numFmtId="166" fontId="2" fillId="2" borderId="15" xfId="2" applyNumberFormat="1" applyFont="1" applyFill="1" applyBorder="1" applyAlignment="1" applyProtection="1">
      <alignment horizontal="right" vertical="center"/>
    </xf>
    <xf numFmtId="0" fontId="2" fillId="2" borderId="10" xfId="1" applyFont="1" applyFill="1" applyBorder="1" applyAlignment="1" applyProtection="1">
      <alignment horizontal="center" vertical="center"/>
    </xf>
    <xf numFmtId="44" fontId="2" fillId="2" borderId="10" xfId="3" applyFont="1" applyFill="1" applyBorder="1" applyAlignment="1" applyProtection="1">
      <alignment vertical="center"/>
    </xf>
    <xf numFmtId="44" fontId="2" fillId="2" borderId="22" xfId="3" applyFont="1" applyFill="1" applyBorder="1" applyAlignment="1" applyProtection="1">
      <alignment vertical="center"/>
    </xf>
    <xf numFmtId="0" fontId="3" fillId="0" borderId="10" xfId="1" applyFont="1" applyBorder="1" applyAlignment="1" applyProtection="1">
      <alignment horizontal="center" vertical="center"/>
    </xf>
    <xf numFmtId="0" fontId="3" fillId="0" borderId="19" xfId="1" applyFont="1" applyBorder="1" applyAlignment="1" applyProtection="1">
      <alignment horizontal="center" vertical="center"/>
    </xf>
    <xf numFmtId="0" fontId="3" fillId="0" borderId="10" xfId="1" applyFont="1" applyBorder="1" applyAlignment="1" applyProtection="1">
      <alignment vertical="center"/>
    </xf>
    <xf numFmtId="165" fontId="2" fillId="0" borderId="15" xfId="2" applyNumberFormat="1" applyFont="1" applyBorder="1" applyAlignment="1" applyProtection="1">
      <alignment horizontal="right" vertical="center"/>
    </xf>
    <xf numFmtId="0" fontId="2" fillId="0" borderId="10" xfId="1" applyFont="1" applyBorder="1" applyAlignment="1" applyProtection="1">
      <alignment horizontal="center" vertical="center"/>
    </xf>
    <xf numFmtId="167" fontId="2" fillId="0" borderId="10" xfId="3" applyNumberFormat="1" applyFont="1" applyBorder="1" applyAlignment="1" applyProtection="1">
      <alignment horizontal="center" vertical="center"/>
    </xf>
    <xf numFmtId="44" fontId="2" fillId="2" borderId="10" xfId="3" applyFont="1" applyFill="1" applyBorder="1" applyAlignment="1" applyProtection="1">
      <alignment horizontal="center" vertical="center"/>
    </xf>
    <xf numFmtId="0" fontId="2" fillId="0" borderId="0" xfId="1" applyFont="1" applyAlignment="1" applyProtection="1">
      <alignment vertical="center"/>
    </xf>
    <xf numFmtId="0" fontId="9" fillId="0" borderId="10" xfId="1" applyFont="1" applyBorder="1" applyAlignment="1" applyProtection="1">
      <alignment horizontal="center" vertical="center"/>
    </xf>
    <xf numFmtId="0" fontId="9" fillId="0" borderId="19" xfId="1" applyFont="1" applyBorder="1" applyAlignment="1" applyProtection="1">
      <alignment horizontal="center" vertical="center"/>
    </xf>
    <xf numFmtId="0" fontId="9" fillId="0" borderId="10" xfId="1" applyFont="1" applyBorder="1" applyAlignment="1" applyProtection="1">
      <alignment vertical="center"/>
    </xf>
    <xf numFmtId="165" fontId="2" fillId="2" borderId="15" xfId="2" applyNumberFormat="1" applyFont="1" applyFill="1" applyBorder="1" applyAlignment="1" applyProtection="1">
      <alignment horizontal="right" vertical="center"/>
    </xf>
    <xf numFmtId="0" fontId="9" fillId="0" borderId="10" xfId="1" applyFont="1" applyFill="1" applyBorder="1" applyAlignment="1" applyProtection="1">
      <alignment vertical="center"/>
    </xf>
    <xf numFmtId="165" fontId="2" fillId="0" borderId="15" xfId="2" applyNumberFormat="1" applyFont="1" applyFill="1" applyBorder="1" applyAlignment="1" applyProtection="1">
      <alignment horizontal="right" vertical="center"/>
    </xf>
    <xf numFmtId="0" fontId="2" fillId="0" borderId="10" xfId="1" applyFont="1" applyFill="1" applyBorder="1" applyAlignment="1" applyProtection="1">
      <alignment horizontal="center" vertical="center"/>
    </xf>
    <xf numFmtId="44" fontId="2" fillId="0" borderId="10" xfId="3" applyFont="1" applyFill="1" applyBorder="1" applyAlignment="1" applyProtection="1">
      <alignment horizontal="center" vertical="center"/>
    </xf>
    <xf numFmtId="44" fontId="2" fillId="0" borderId="10" xfId="3" applyFont="1" applyFill="1" applyBorder="1" applyAlignment="1" applyProtection="1">
      <alignment vertical="center"/>
    </xf>
    <xf numFmtId="0" fontId="9" fillId="0" borderId="10" xfId="1" applyFont="1" applyBorder="1" applyAlignment="1" applyProtection="1">
      <alignment horizontal="right" vertical="center"/>
    </xf>
    <xf numFmtId="0" fontId="2" fillId="0" borderId="10" xfId="1" applyFont="1" applyBorder="1" applyAlignment="1" applyProtection="1">
      <alignment horizontal="right" vertical="center"/>
    </xf>
    <xf numFmtId="44" fontId="2" fillId="0" borderId="10" xfId="3" applyFont="1" applyBorder="1" applyAlignment="1" applyProtection="1">
      <alignment horizontal="center" vertical="center"/>
    </xf>
    <xf numFmtId="44" fontId="2" fillId="0" borderId="10" xfId="3" applyFont="1" applyBorder="1" applyAlignment="1" applyProtection="1">
      <alignment vertical="center"/>
    </xf>
    <xf numFmtId="0" fontId="2" fillId="2" borderId="10" xfId="1" applyFont="1" applyFill="1" applyBorder="1" applyAlignment="1" applyProtection="1">
      <alignment horizontal="right" vertical="center"/>
    </xf>
    <xf numFmtId="0" fontId="8" fillId="0" borderId="10" xfId="1" applyFont="1" applyFill="1" applyBorder="1" applyAlignment="1" applyProtection="1">
      <alignment horizontal="center" vertical="center"/>
    </xf>
    <xf numFmtId="0" fontId="8" fillId="0" borderId="19" xfId="1" applyFont="1" applyFill="1" applyBorder="1" applyAlignment="1" applyProtection="1">
      <alignment horizontal="center" vertical="center"/>
    </xf>
    <xf numFmtId="0" fontId="8" fillId="0" borderId="10" xfId="1" applyFont="1" applyFill="1" applyBorder="1" applyAlignment="1" applyProtection="1">
      <alignment vertical="center"/>
    </xf>
    <xf numFmtId="0" fontId="8" fillId="0" borderId="10" xfId="1" applyFont="1" applyFill="1" applyBorder="1" applyAlignment="1" applyProtection="1">
      <alignment horizontal="right" vertical="center"/>
    </xf>
    <xf numFmtId="0" fontId="6" fillId="2" borderId="10" xfId="1" applyFont="1" applyFill="1" applyBorder="1" applyAlignment="1" applyProtection="1">
      <alignment horizontal="center" vertical="center"/>
    </xf>
    <xf numFmtId="0" fontId="2" fillId="0" borderId="10" xfId="1" applyFont="1" applyFill="1" applyBorder="1" applyAlignment="1" applyProtection="1">
      <alignment horizontal="right" vertical="center"/>
    </xf>
    <xf numFmtId="0" fontId="3" fillId="0" borderId="19" xfId="1" applyFont="1" applyFill="1" applyBorder="1" applyAlignment="1" applyProtection="1">
      <alignment horizontal="center" vertical="center"/>
    </xf>
    <xf numFmtId="0" fontId="8" fillId="0" borderId="10" xfId="1" applyFont="1" applyBorder="1" applyAlignment="1" applyProtection="1">
      <alignment horizontal="right" vertical="center"/>
    </xf>
    <xf numFmtId="0" fontId="5" fillId="2" borderId="10" xfId="1" applyFont="1" applyFill="1" applyBorder="1" applyAlignment="1" applyProtection="1">
      <alignment horizontal="right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9" xfId="1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left" vertical="center"/>
    </xf>
    <xf numFmtId="0" fontId="5" fillId="0" borderId="10" xfId="1" applyFont="1" applyFill="1" applyBorder="1" applyAlignment="1" applyProtection="1">
      <alignment horizontal="right" vertical="center"/>
    </xf>
    <xf numFmtId="0" fontId="9" fillId="0" borderId="10" xfId="1" applyFont="1" applyFill="1" applyBorder="1" applyAlignment="1" applyProtection="1">
      <alignment horizontal="right" vertical="center"/>
    </xf>
    <xf numFmtId="0" fontId="2" fillId="0" borderId="19" xfId="1" applyFont="1" applyBorder="1" applyAlignment="1" applyProtection="1">
      <alignment horizontal="center" vertical="center"/>
    </xf>
    <xf numFmtId="0" fontId="2" fillId="0" borderId="19" xfId="1" applyFont="1" applyBorder="1" applyAlignment="1" applyProtection="1">
      <alignment vertical="center"/>
    </xf>
    <xf numFmtId="0" fontId="2" fillId="2" borderId="19" xfId="1" applyFont="1" applyFill="1" applyBorder="1" applyAlignment="1" applyProtection="1">
      <alignment vertical="center"/>
    </xf>
    <xf numFmtId="0" fontId="5" fillId="0" borderId="10" xfId="1" applyFont="1" applyBorder="1" applyAlignment="1" applyProtection="1">
      <alignment horizontal="right" vertical="center"/>
    </xf>
    <xf numFmtId="0" fontId="5" fillId="0" borderId="19" xfId="1" applyFont="1" applyBorder="1" applyAlignment="1" applyProtection="1">
      <alignment vertical="center"/>
    </xf>
    <xf numFmtId="0" fontId="2" fillId="0" borderId="11" xfId="1" applyFont="1" applyBorder="1" applyAlignment="1" applyProtection="1">
      <alignment horizontal="right" vertical="center"/>
    </xf>
    <xf numFmtId="0" fontId="2" fillId="0" borderId="20" xfId="1" applyFont="1" applyBorder="1" applyAlignment="1" applyProtection="1">
      <alignment vertical="center"/>
    </xf>
    <xf numFmtId="165" fontId="2" fillId="0" borderId="16" xfId="2" applyNumberFormat="1" applyFont="1" applyFill="1" applyBorder="1" applyAlignment="1" applyProtection="1">
      <alignment horizontal="right" vertical="center"/>
    </xf>
    <xf numFmtId="44" fontId="2" fillId="2" borderId="11" xfId="3" applyFont="1" applyFill="1" applyBorder="1" applyAlignment="1" applyProtection="1">
      <alignment vertical="center"/>
    </xf>
    <xf numFmtId="0" fontId="2" fillId="2" borderId="11" xfId="1" applyFont="1" applyFill="1" applyBorder="1" applyAlignment="1" applyProtection="1">
      <alignment horizontal="right" vertical="center"/>
    </xf>
    <xf numFmtId="0" fontId="2" fillId="2" borderId="20" xfId="1" applyFont="1" applyFill="1" applyBorder="1" applyAlignment="1" applyProtection="1">
      <alignment vertical="center"/>
    </xf>
    <xf numFmtId="165" fontId="2" fillId="2" borderId="16" xfId="2" applyNumberFormat="1" applyFont="1" applyFill="1" applyBorder="1" applyAlignment="1" applyProtection="1">
      <alignment horizontal="right" vertical="center"/>
    </xf>
    <xf numFmtId="0" fontId="2" fillId="2" borderId="11" xfId="1" applyFont="1" applyFill="1" applyBorder="1" applyAlignment="1" applyProtection="1">
      <alignment horizontal="center" vertical="center"/>
    </xf>
    <xf numFmtId="44" fontId="2" fillId="2" borderId="11" xfId="3" applyFont="1" applyFill="1" applyBorder="1" applyAlignment="1" applyProtection="1">
      <alignment horizontal="center" vertical="center"/>
    </xf>
    <xf numFmtId="0" fontId="3" fillId="0" borderId="19" xfId="1" quotePrefix="1" applyFont="1" applyBorder="1" applyAlignment="1" applyProtection="1">
      <alignment horizontal="center" vertical="center"/>
    </xf>
    <xf numFmtId="165" fontId="2" fillId="0" borderId="16" xfId="2" applyNumberFormat="1" applyFont="1" applyBorder="1" applyAlignment="1" applyProtection="1">
      <alignment horizontal="right" vertical="center"/>
    </xf>
    <xf numFmtId="0" fontId="2" fillId="0" borderId="11" xfId="1" applyFont="1" applyBorder="1" applyAlignment="1" applyProtection="1">
      <alignment horizontal="center" vertical="center"/>
    </xf>
    <xf numFmtId="0" fontId="2" fillId="2" borderId="21" xfId="1" applyFont="1" applyFill="1" applyBorder="1" applyAlignment="1" applyProtection="1">
      <alignment horizontal="right" vertical="center"/>
    </xf>
    <xf numFmtId="164" fontId="2" fillId="2" borderId="16" xfId="2" applyNumberFormat="1" applyFont="1" applyFill="1" applyBorder="1" applyAlignment="1" applyProtection="1">
      <alignment horizontal="right" vertical="center"/>
    </xf>
    <xf numFmtId="44" fontId="2" fillId="2" borderId="21" xfId="3" applyFont="1" applyFill="1" applyBorder="1" applyAlignment="1" applyProtection="1">
      <alignment vertical="center"/>
    </xf>
    <xf numFmtId="167" fontId="3" fillId="0" borderId="10" xfId="3" applyNumberFormat="1" applyFont="1" applyBorder="1" applyAlignment="1" applyProtection="1">
      <alignment horizontal="center" vertical="center"/>
    </xf>
    <xf numFmtId="0" fontId="2" fillId="0" borderId="0" xfId="1" applyFont="1" applyProtection="1"/>
    <xf numFmtId="0" fontId="2" fillId="0" borderId="0" xfId="1" applyFont="1" applyAlignment="1" applyProtection="1">
      <alignment horizontal="right"/>
    </xf>
    <xf numFmtId="0" fontId="12" fillId="0" borderId="0" xfId="1" applyFont="1" applyProtection="1"/>
    <xf numFmtId="0" fontId="8" fillId="0" borderId="0" xfId="1" applyFont="1" applyBorder="1" applyAlignment="1" applyProtection="1">
      <alignment horizontal="left"/>
    </xf>
    <xf numFmtId="0" fontId="3" fillId="0" borderId="0" xfId="1" applyFont="1" applyBorder="1" applyAlignment="1" applyProtection="1">
      <alignment horizontal="center"/>
    </xf>
    <xf numFmtId="0" fontId="2" fillId="0" borderId="0" xfId="1" applyFont="1" applyBorder="1" applyAlignment="1" applyProtection="1">
      <alignment horizontal="left" vertical="center"/>
    </xf>
    <xf numFmtId="165" fontId="2" fillId="0" borderId="0" xfId="2" applyNumberFormat="1" applyFont="1" applyFill="1" applyBorder="1" applyAlignment="1" applyProtection="1">
      <alignment horizontal="right" vertical="center"/>
    </xf>
    <xf numFmtId="0" fontId="2" fillId="0" borderId="0" xfId="1" applyFont="1" applyFill="1" applyBorder="1" applyAlignment="1" applyProtection="1">
      <alignment horizontal="center" vertical="center"/>
    </xf>
    <xf numFmtId="44" fontId="2" fillId="0" borderId="0" xfId="3" applyFont="1" applyFill="1" applyBorder="1" applyAlignment="1" applyProtection="1">
      <alignment horizontal="center" vertical="center"/>
    </xf>
    <xf numFmtId="44" fontId="2" fillId="0" borderId="0" xfId="3" applyFont="1" applyBorder="1" applyAlignment="1" applyProtection="1">
      <alignment vertical="center"/>
    </xf>
    <xf numFmtId="0" fontId="2" fillId="0" borderId="0" xfId="1" applyFont="1" applyBorder="1" applyProtection="1"/>
    <xf numFmtId="0" fontId="3" fillId="0" borderId="0" xfId="1" applyFont="1" applyBorder="1" applyAlignment="1" applyProtection="1">
      <alignment horizontal="left"/>
    </xf>
    <xf numFmtId="0" fontId="3" fillId="0" borderId="26" xfId="1" applyFont="1" applyBorder="1" applyAlignment="1" applyProtection="1">
      <alignment horizontal="center"/>
    </xf>
    <xf numFmtId="0" fontId="3" fillId="0" borderId="8" xfId="1" applyFont="1" applyBorder="1" applyAlignment="1" applyProtection="1">
      <alignment horizontal="center"/>
    </xf>
    <xf numFmtId="0" fontId="2" fillId="0" borderId="26" xfId="1" applyFont="1" applyBorder="1" applyProtection="1"/>
    <xf numFmtId="0" fontId="3" fillId="0" borderId="2" xfId="1" applyFont="1" applyBorder="1" applyAlignment="1" applyProtection="1">
      <alignment horizontal="center"/>
    </xf>
    <xf numFmtId="0" fontId="3" fillId="0" borderId="26" xfId="1" applyFont="1" applyBorder="1" applyAlignment="1" applyProtection="1">
      <alignment horizontal="right"/>
    </xf>
    <xf numFmtId="0" fontId="3" fillId="0" borderId="25" xfId="1" applyFont="1" applyBorder="1" applyAlignment="1" applyProtection="1">
      <alignment horizontal="center"/>
    </xf>
    <xf numFmtId="0" fontId="8" fillId="0" borderId="25" xfId="1" applyFont="1" applyBorder="1" applyAlignment="1" applyProtection="1">
      <alignment horizontal="right" vertical="center"/>
    </xf>
    <xf numFmtId="165" fontId="2" fillId="0" borderId="25" xfId="2" applyNumberFormat="1" applyFont="1" applyFill="1" applyBorder="1" applyAlignment="1" applyProtection="1">
      <alignment horizontal="right" vertical="center"/>
    </xf>
    <xf numFmtId="0" fontId="2" fillId="0" borderId="25" xfId="1" applyFont="1" applyFill="1" applyBorder="1" applyAlignment="1" applyProtection="1">
      <alignment horizontal="center" vertical="center"/>
    </xf>
    <xf numFmtId="167" fontId="2" fillId="0" borderId="22" xfId="3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right" vertical="center"/>
    </xf>
    <xf numFmtId="0" fontId="8" fillId="0" borderId="27" xfId="1" applyFont="1" applyBorder="1" applyAlignment="1" applyProtection="1">
      <alignment horizontal="right" vertical="center"/>
    </xf>
    <xf numFmtId="165" fontId="2" fillId="0" borderId="27" xfId="2" applyNumberFormat="1" applyFont="1" applyFill="1" applyBorder="1" applyAlignment="1" applyProtection="1">
      <alignment horizontal="right" vertical="center"/>
    </xf>
    <xf numFmtId="0" fontId="2" fillId="0" borderId="27" xfId="1" applyFont="1" applyFill="1" applyBorder="1" applyAlignment="1" applyProtection="1">
      <alignment horizontal="center" vertical="center"/>
    </xf>
    <xf numFmtId="0" fontId="11" fillId="0" borderId="0" xfId="1" applyFont="1" applyProtection="1"/>
    <xf numFmtId="167" fontId="2" fillId="0" borderId="0" xfId="3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left"/>
    </xf>
    <xf numFmtId="14" fontId="2" fillId="0" borderId="23" xfId="1" applyNumberFormat="1" applyFont="1" applyBorder="1" applyAlignment="1" applyProtection="1">
      <alignment horizontal="center"/>
      <protection locked="0"/>
    </xf>
    <xf numFmtId="0" fontId="3" fillId="0" borderId="0" xfId="1" applyFont="1" applyBorder="1" applyAlignment="1" applyProtection="1">
      <alignment horizontal="center"/>
    </xf>
    <xf numFmtId="0" fontId="2" fillId="0" borderId="0" xfId="1" applyFont="1" applyAlignment="1" applyProtection="1">
      <alignment horizontal="center"/>
    </xf>
    <xf numFmtId="0" fontId="2" fillId="0" borderId="0" xfId="1" applyFont="1" applyAlignment="1" applyProtection="1">
      <alignment horizontal="left"/>
    </xf>
    <xf numFmtId="0" fontId="3" fillId="0" borderId="0" xfId="1" applyFont="1" applyProtection="1"/>
    <xf numFmtId="0" fontId="3" fillId="0" borderId="0" xfId="1" applyFont="1" applyAlignment="1" applyProtection="1">
      <alignment horizontal="center"/>
    </xf>
    <xf numFmtId="0" fontId="8" fillId="0" borderId="10" xfId="1" applyFont="1" applyBorder="1" applyAlignment="1" applyProtection="1">
      <alignment horizontal="center" vertical="center"/>
    </xf>
    <xf numFmtId="0" fontId="8" fillId="0" borderId="19" xfId="1" applyFont="1" applyBorder="1" applyAlignment="1" applyProtection="1">
      <alignment horizontal="center" vertical="center"/>
    </xf>
    <xf numFmtId="0" fontId="8" fillId="0" borderId="10" xfId="1" applyFont="1" applyBorder="1" applyAlignment="1" applyProtection="1">
      <alignment vertical="center"/>
    </xf>
    <xf numFmtId="0" fontId="8" fillId="0" borderId="27" xfId="1" applyFont="1" applyBorder="1" applyAlignment="1" applyProtection="1">
      <alignment horizontal="center"/>
    </xf>
    <xf numFmtId="0" fontId="8" fillId="0" borderId="25" xfId="1" applyFont="1" applyBorder="1" applyAlignment="1" applyProtection="1">
      <alignment horizontal="center"/>
    </xf>
    <xf numFmtId="167" fontId="2" fillId="0" borderId="25" xfId="1" applyNumberFormat="1" applyFont="1" applyBorder="1" applyAlignment="1" applyProtection="1">
      <alignment horizontal="right"/>
    </xf>
    <xf numFmtId="167" fontId="3" fillId="0" borderId="0" xfId="1" applyNumberFormat="1" applyFont="1" applyBorder="1" applyAlignment="1" applyProtection="1">
      <alignment horizontal="right"/>
    </xf>
    <xf numFmtId="0" fontId="2" fillId="0" borderId="25" xfId="1" applyFont="1" applyBorder="1" applyAlignment="1" applyProtection="1">
      <alignment horizontal="center"/>
    </xf>
    <xf numFmtId="0" fontId="2" fillId="2" borderId="13" xfId="1" applyFont="1" applyFill="1" applyBorder="1" applyAlignment="1" applyProtection="1">
      <alignment horizontal="left" vertical="center"/>
    </xf>
    <xf numFmtId="0" fontId="2" fillId="2" borderId="12" xfId="1" applyFont="1" applyFill="1" applyBorder="1" applyAlignment="1" applyProtection="1">
      <alignment horizontal="left" vertical="center"/>
    </xf>
    <xf numFmtId="0" fontId="4" fillId="0" borderId="8" xfId="1" applyFont="1" applyBorder="1" applyAlignment="1" applyProtection="1">
      <alignment horizontal="center"/>
    </xf>
    <xf numFmtId="0" fontId="4" fillId="0" borderId="1" xfId="1" applyFont="1" applyBorder="1" applyAlignment="1" applyProtection="1">
      <alignment horizontal="center"/>
    </xf>
    <xf numFmtId="0" fontId="4" fillId="0" borderId="2" xfId="1" applyFont="1" applyBorder="1" applyAlignment="1" applyProtection="1">
      <alignment horizontal="center"/>
    </xf>
    <xf numFmtId="0" fontId="3" fillId="0" borderId="6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center"/>
    </xf>
    <xf numFmtId="0" fontId="3" fillId="0" borderId="7" xfId="1" applyFont="1" applyBorder="1" applyAlignment="1" applyProtection="1">
      <alignment horizontal="center"/>
    </xf>
    <xf numFmtId="0" fontId="2" fillId="0" borderId="6" xfId="1" applyFont="1" applyBorder="1" applyAlignment="1" applyProtection="1">
      <alignment horizontal="center"/>
    </xf>
    <xf numFmtId="0" fontId="2" fillId="0" borderId="0" xfId="1" applyFont="1" applyBorder="1" applyAlignment="1" applyProtection="1">
      <alignment horizontal="center"/>
    </xf>
    <xf numFmtId="0" fontId="2" fillId="0" borderId="7" xfId="1" applyFont="1" applyBorder="1" applyAlignment="1" applyProtection="1">
      <alignment horizontal="center"/>
    </xf>
    <xf numFmtId="0" fontId="2" fillId="0" borderId="17" xfId="1" applyFont="1" applyBorder="1" applyAlignment="1" applyProtection="1">
      <alignment horizontal="left"/>
      <protection locked="0"/>
    </xf>
    <xf numFmtId="0" fontId="1" fillId="0" borderId="24" xfId="1" applyFont="1" applyBorder="1" applyAlignment="1" applyProtection="1">
      <alignment horizontal="center"/>
    </xf>
    <xf numFmtId="44" fontId="3" fillId="0" borderId="13" xfId="3" applyFont="1" applyFill="1" applyBorder="1" applyAlignment="1" applyProtection="1">
      <alignment horizontal="center" vertical="center"/>
    </xf>
    <xf numFmtId="44" fontId="3" fillId="0" borderId="14" xfId="3" applyFont="1" applyFill="1" applyBorder="1" applyAlignment="1" applyProtection="1">
      <alignment horizontal="center" vertical="center"/>
    </xf>
  </cellXfs>
  <cellStyles count="9">
    <cellStyle name="Comma 2" xfId="2"/>
    <cellStyle name="Currency 2" xfId="7"/>
    <cellStyle name="Currency 3" xfId="5"/>
    <cellStyle name="Currency 4" xfId="3"/>
    <cellStyle name="Normal" xfId="0" builtinId="0"/>
    <cellStyle name="Normal 2" xfId="6"/>
    <cellStyle name="Normal 3" xfId="4"/>
    <cellStyle name="Normal 4" xfId="1"/>
    <cellStyle name="Percent 2" xf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139700</xdr:colOff>
      <xdr:row>3</xdr:row>
      <xdr:rowOff>0</xdr:rowOff>
    </xdr:from>
    <xdr:to>
      <xdr:col>8</xdr:col>
      <xdr:colOff>511175</xdr:colOff>
      <xdr:row>4</xdr:row>
      <xdr:rowOff>31750</xdr:rowOff>
    </xdr:to>
    <xdr:sp macro="" textlink="">
      <xdr:nvSpPr>
        <xdr:cNvPr id="2" name="Left Arrow 1"/>
        <xdr:cNvSpPr/>
      </xdr:nvSpPr>
      <xdr:spPr>
        <a:xfrm>
          <a:off x="12331700" y="990600"/>
          <a:ext cx="371475" cy="2508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9"/>
  <sheetViews>
    <sheetView tabSelected="1" view="pageLayout" zoomScaleNormal="100" zoomScaleSheetLayoutView="100" workbookViewId="0">
      <selection activeCell="B4" sqref="B4:F4"/>
    </sheetView>
  </sheetViews>
  <sheetFormatPr defaultRowHeight="15.75" x14ac:dyDescent="0.25"/>
  <cols>
    <col min="1" max="1" width="10.625" style="3" customWidth="1"/>
    <col min="2" max="2" width="15.625" style="3" customWidth="1"/>
    <col min="3" max="3" width="50.625" style="3" customWidth="1"/>
    <col min="4" max="4" width="12.625" style="3" customWidth="1"/>
    <col min="5" max="5" width="7.625" style="3" customWidth="1"/>
    <col min="6" max="6" width="16.625" style="3" customWidth="1"/>
    <col min="7" max="7" width="20.625" style="3" customWidth="1"/>
    <col min="8" max="8" width="25.625" style="3" customWidth="1"/>
    <col min="9" max="16384" width="9" style="3"/>
  </cols>
  <sheetData>
    <row r="1" spans="1:10" ht="25.5" x14ac:dyDescent="0.35">
      <c r="A1" s="131" t="s">
        <v>0</v>
      </c>
      <c r="B1" s="132"/>
      <c r="C1" s="132"/>
      <c r="D1" s="132"/>
      <c r="E1" s="132"/>
      <c r="F1" s="132"/>
      <c r="G1" s="132"/>
      <c r="H1" s="133"/>
      <c r="I1" s="2"/>
      <c r="J1" s="2"/>
    </row>
    <row r="2" spans="1:10" x14ac:dyDescent="0.25">
      <c r="A2" s="134" t="s">
        <v>1</v>
      </c>
      <c r="B2" s="135"/>
      <c r="C2" s="135"/>
      <c r="D2" s="135"/>
      <c r="E2" s="135"/>
      <c r="F2" s="135"/>
      <c r="G2" s="135"/>
      <c r="H2" s="136"/>
      <c r="I2" s="2"/>
      <c r="J2" s="2"/>
    </row>
    <row r="3" spans="1:10" ht="18.75" x14ac:dyDescent="0.3">
      <c r="A3" s="137" t="s">
        <v>2</v>
      </c>
      <c r="B3" s="138"/>
      <c r="C3" s="138"/>
      <c r="D3" s="138"/>
      <c r="E3" s="138"/>
      <c r="F3" s="138"/>
      <c r="G3" s="138"/>
      <c r="H3" s="139"/>
      <c r="I3" s="4"/>
      <c r="J3" s="5" t="s">
        <v>3</v>
      </c>
    </row>
    <row r="4" spans="1:10" ht="17.25" x14ac:dyDescent="0.3">
      <c r="A4" s="6" t="s">
        <v>4</v>
      </c>
      <c r="B4" s="140"/>
      <c r="C4" s="140"/>
      <c r="D4" s="140"/>
      <c r="E4" s="140"/>
      <c r="F4" s="140"/>
      <c r="G4" s="7" t="s">
        <v>5</v>
      </c>
      <c r="H4" s="115"/>
      <c r="I4" s="8"/>
      <c r="J4" s="5" t="s">
        <v>6</v>
      </c>
    </row>
    <row r="5" spans="1:10" ht="18" thickBot="1" x14ac:dyDescent="0.35">
      <c r="A5" s="9"/>
      <c r="B5" s="141" t="s">
        <v>7</v>
      </c>
      <c r="C5" s="141"/>
      <c r="D5" s="141"/>
      <c r="E5" s="141"/>
      <c r="F5" s="141"/>
      <c r="G5" s="10"/>
      <c r="H5" s="11"/>
      <c r="I5" s="2"/>
      <c r="J5" s="12"/>
    </row>
    <row r="6" spans="1:10" ht="17.25" x14ac:dyDescent="0.3">
      <c r="A6" s="13" t="s">
        <v>8</v>
      </c>
      <c r="B6" s="6" t="s">
        <v>9</v>
      </c>
      <c r="C6" s="14"/>
      <c r="D6" s="15"/>
      <c r="E6" s="13"/>
      <c r="F6" s="16" t="s">
        <v>10</v>
      </c>
      <c r="G6" s="16" t="s">
        <v>11</v>
      </c>
      <c r="H6" s="16" t="s">
        <v>12</v>
      </c>
      <c r="I6" s="2"/>
      <c r="J6" s="5" t="s">
        <v>13</v>
      </c>
    </row>
    <row r="7" spans="1:10" ht="16.5" thickBot="1" x14ac:dyDescent="0.3">
      <c r="A7" s="17" t="s">
        <v>10</v>
      </c>
      <c r="B7" s="18" t="s">
        <v>14</v>
      </c>
      <c r="C7" s="19" t="s">
        <v>15</v>
      </c>
      <c r="D7" s="20" t="s">
        <v>16</v>
      </c>
      <c r="E7" s="17" t="s">
        <v>17</v>
      </c>
      <c r="F7" s="21" t="s">
        <v>18</v>
      </c>
      <c r="G7" s="21" t="s">
        <v>19</v>
      </c>
      <c r="H7" s="21" t="s">
        <v>20</v>
      </c>
      <c r="I7" s="2"/>
      <c r="J7" s="5" t="s">
        <v>21</v>
      </c>
    </row>
    <row r="8" spans="1:10" ht="17.25" x14ac:dyDescent="0.25">
      <c r="A8" s="22"/>
      <c r="B8" s="23"/>
      <c r="C8" s="24"/>
      <c r="D8" s="25"/>
      <c r="E8" s="26"/>
      <c r="F8" s="26"/>
      <c r="G8" s="27"/>
      <c r="H8" s="28"/>
      <c r="I8" s="2"/>
      <c r="J8" s="2"/>
    </row>
    <row r="9" spans="1:10" ht="17.25" x14ac:dyDescent="0.25">
      <c r="A9" s="29">
        <v>1</v>
      </c>
      <c r="B9" s="30">
        <v>101</v>
      </c>
      <c r="C9" s="31" t="s">
        <v>22</v>
      </c>
      <c r="D9" s="32">
        <v>1</v>
      </c>
      <c r="E9" s="33" t="s">
        <v>23</v>
      </c>
      <c r="F9" s="1">
        <v>0</v>
      </c>
      <c r="G9" s="34">
        <f>D9*F9</f>
        <v>0</v>
      </c>
      <c r="H9" s="34">
        <f>G9</f>
        <v>0</v>
      </c>
      <c r="I9" s="2"/>
      <c r="J9" s="2"/>
    </row>
    <row r="10" spans="1:10" ht="17.25" x14ac:dyDescent="0.25">
      <c r="A10" s="22"/>
      <c r="B10" s="23"/>
      <c r="C10" s="24"/>
      <c r="D10" s="25"/>
      <c r="E10" s="26"/>
      <c r="F10" s="35"/>
      <c r="G10" s="27"/>
      <c r="H10" s="27"/>
      <c r="I10" s="2"/>
      <c r="J10" s="2"/>
    </row>
    <row r="11" spans="1:10" ht="17.25" x14ac:dyDescent="0.25">
      <c r="A11" s="29">
        <v>2</v>
      </c>
      <c r="B11" s="30">
        <v>102</v>
      </c>
      <c r="C11" s="31" t="s">
        <v>24</v>
      </c>
      <c r="D11" s="32">
        <v>1</v>
      </c>
      <c r="E11" s="33" t="s">
        <v>23</v>
      </c>
      <c r="F11" s="1">
        <v>0</v>
      </c>
      <c r="G11" s="34">
        <f>D11*F11</f>
        <v>0</v>
      </c>
      <c r="H11" s="34">
        <f>G11</f>
        <v>0</v>
      </c>
      <c r="I11" s="36"/>
      <c r="J11" s="36"/>
    </row>
    <row r="12" spans="1:10" ht="17.25" x14ac:dyDescent="0.25">
      <c r="A12" s="22"/>
      <c r="B12" s="23"/>
      <c r="C12" s="24"/>
      <c r="D12" s="25"/>
      <c r="E12" s="26"/>
      <c r="F12" s="35"/>
      <c r="G12" s="27"/>
      <c r="H12" s="27"/>
      <c r="I12" s="36"/>
      <c r="J12" s="36"/>
    </row>
    <row r="13" spans="1:10" ht="17.25" x14ac:dyDescent="0.25">
      <c r="A13" s="37">
        <v>3</v>
      </c>
      <c r="B13" s="38">
        <v>104</v>
      </c>
      <c r="C13" s="39" t="s">
        <v>25</v>
      </c>
      <c r="D13" s="32">
        <v>1</v>
      </c>
      <c r="E13" s="33" t="s">
        <v>23</v>
      </c>
      <c r="F13" s="1">
        <v>0</v>
      </c>
      <c r="G13" s="34">
        <f>D13*F13</f>
        <v>0</v>
      </c>
      <c r="H13" s="34">
        <f>G13</f>
        <v>0</v>
      </c>
      <c r="I13" s="36"/>
      <c r="J13" s="36"/>
    </row>
    <row r="14" spans="1:10" ht="17.25" x14ac:dyDescent="0.25">
      <c r="A14" s="22"/>
      <c r="B14" s="23"/>
      <c r="C14" s="24"/>
      <c r="D14" s="40"/>
      <c r="E14" s="26"/>
      <c r="F14" s="35"/>
      <c r="G14" s="27"/>
      <c r="H14" s="27"/>
      <c r="I14" s="36"/>
      <c r="J14" s="36"/>
    </row>
    <row r="15" spans="1:10" ht="17.25" x14ac:dyDescent="0.25">
      <c r="A15" s="37">
        <v>4</v>
      </c>
      <c r="B15" s="38">
        <v>110</v>
      </c>
      <c r="C15" s="41" t="s">
        <v>26</v>
      </c>
      <c r="D15" s="42"/>
      <c r="E15" s="43"/>
      <c r="F15" s="44"/>
      <c r="G15" s="45"/>
      <c r="H15" s="34">
        <f>SUM(G16:G22)</f>
        <v>0</v>
      </c>
      <c r="I15" s="36"/>
      <c r="J15" s="36"/>
    </row>
    <row r="16" spans="1:10" ht="17.25" x14ac:dyDescent="0.25">
      <c r="A16" s="37"/>
      <c r="B16" s="38"/>
      <c r="C16" s="46" t="s">
        <v>27</v>
      </c>
      <c r="D16" s="32">
        <v>34</v>
      </c>
      <c r="E16" s="33" t="s">
        <v>28</v>
      </c>
      <c r="F16" s="1">
        <v>0</v>
      </c>
      <c r="G16" s="34">
        <f>D16*F16</f>
        <v>0</v>
      </c>
      <c r="H16" s="27"/>
    </row>
    <row r="17" spans="1:8" ht="17.25" x14ac:dyDescent="0.25">
      <c r="A17" s="37"/>
      <c r="B17" s="38"/>
      <c r="C17" s="46" t="s">
        <v>29</v>
      </c>
      <c r="D17" s="32">
        <v>182</v>
      </c>
      <c r="E17" s="33" t="s">
        <v>30</v>
      </c>
      <c r="F17" s="1">
        <v>0</v>
      </c>
      <c r="G17" s="34">
        <f t="shared" ref="G17:G22" si="0">D17*F17</f>
        <v>0</v>
      </c>
      <c r="H17" s="27"/>
    </row>
    <row r="18" spans="1:8" ht="17.25" x14ac:dyDescent="0.25">
      <c r="A18" s="37"/>
      <c r="B18" s="38"/>
      <c r="C18" s="46" t="s">
        <v>31</v>
      </c>
      <c r="D18" s="32">
        <v>138</v>
      </c>
      <c r="E18" s="33" t="s">
        <v>30</v>
      </c>
      <c r="F18" s="1">
        <v>0</v>
      </c>
      <c r="G18" s="34">
        <f t="shared" si="0"/>
        <v>0</v>
      </c>
      <c r="H18" s="27"/>
    </row>
    <row r="19" spans="1:8" ht="17.25" x14ac:dyDescent="0.25">
      <c r="A19" s="37"/>
      <c r="B19" s="38"/>
      <c r="C19" s="46" t="s">
        <v>32</v>
      </c>
      <c r="D19" s="32">
        <v>8</v>
      </c>
      <c r="E19" s="33" t="s">
        <v>33</v>
      </c>
      <c r="F19" s="1">
        <v>0</v>
      </c>
      <c r="G19" s="34">
        <f t="shared" si="0"/>
        <v>0</v>
      </c>
      <c r="H19" s="27"/>
    </row>
    <row r="20" spans="1:8" ht="17.25" x14ac:dyDescent="0.25">
      <c r="A20" s="37"/>
      <c r="B20" s="38"/>
      <c r="C20" s="46" t="s">
        <v>34</v>
      </c>
      <c r="D20" s="32">
        <v>17</v>
      </c>
      <c r="E20" s="33" t="s">
        <v>33</v>
      </c>
      <c r="F20" s="1">
        <v>0</v>
      </c>
      <c r="G20" s="34">
        <f t="shared" si="0"/>
        <v>0</v>
      </c>
      <c r="H20" s="27"/>
    </row>
    <row r="21" spans="1:8" ht="17.25" x14ac:dyDescent="0.25">
      <c r="A21" s="37"/>
      <c r="B21" s="38"/>
      <c r="C21" s="46" t="s">
        <v>35</v>
      </c>
      <c r="D21" s="32">
        <v>11</v>
      </c>
      <c r="E21" s="33" t="s">
        <v>33</v>
      </c>
      <c r="F21" s="1">
        <v>0</v>
      </c>
      <c r="G21" s="34">
        <f t="shared" si="0"/>
        <v>0</v>
      </c>
      <c r="H21" s="27"/>
    </row>
    <row r="22" spans="1:8" ht="17.25" x14ac:dyDescent="0.25">
      <c r="A22" s="37"/>
      <c r="B22" s="38"/>
      <c r="C22" s="46" t="s">
        <v>36</v>
      </c>
      <c r="D22" s="32">
        <v>2</v>
      </c>
      <c r="E22" s="33" t="s">
        <v>33</v>
      </c>
      <c r="F22" s="1">
        <v>0</v>
      </c>
      <c r="G22" s="34">
        <f t="shared" si="0"/>
        <v>0</v>
      </c>
      <c r="H22" s="27"/>
    </row>
    <row r="23" spans="1:8" ht="17.25" hidden="1" x14ac:dyDescent="0.25">
      <c r="A23" s="29"/>
      <c r="B23" s="30"/>
      <c r="C23" s="47" t="s">
        <v>37</v>
      </c>
      <c r="D23" s="32">
        <v>31562</v>
      </c>
      <c r="E23" s="33" t="s">
        <v>30</v>
      </c>
      <c r="F23" s="1">
        <v>0</v>
      </c>
      <c r="G23" s="49">
        <v>0</v>
      </c>
      <c r="H23" s="27"/>
    </row>
    <row r="24" spans="1:8" ht="17.25" x14ac:dyDescent="0.25">
      <c r="A24" s="22"/>
      <c r="B24" s="23"/>
      <c r="C24" s="24"/>
      <c r="D24" s="40"/>
      <c r="E24" s="26"/>
      <c r="F24" s="35"/>
      <c r="G24" s="27"/>
      <c r="H24" s="27"/>
    </row>
    <row r="25" spans="1:8" ht="17.25" x14ac:dyDescent="0.25">
      <c r="A25" s="29">
        <v>5</v>
      </c>
      <c r="B25" s="30" t="s">
        <v>38</v>
      </c>
      <c r="C25" s="31" t="s">
        <v>39</v>
      </c>
      <c r="D25" s="32"/>
      <c r="E25" s="33"/>
      <c r="F25" s="48"/>
      <c r="G25" s="49"/>
      <c r="H25" s="34">
        <f>SUM(G26:G28)</f>
        <v>0</v>
      </c>
    </row>
    <row r="26" spans="1:8" ht="17.25" x14ac:dyDescent="0.25">
      <c r="A26" s="47"/>
      <c r="B26" s="30"/>
      <c r="C26" s="47" t="s">
        <v>40</v>
      </c>
      <c r="D26" s="32">
        <v>3689</v>
      </c>
      <c r="E26" s="33" t="s">
        <v>28</v>
      </c>
      <c r="F26" s="1">
        <v>0</v>
      </c>
      <c r="G26" s="34">
        <f>D26*F26</f>
        <v>0</v>
      </c>
      <c r="H26" s="27"/>
    </row>
    <row r="27" spans="1:8" ht="17.25" x14ac:dyDescent="0.25">
      <c r="A27" s="47"/>
      <c r="B27" s="30"/>
      <c r="C27" s="47" t="s">
        <v>41</v>
      </c>
      <c r="D27" s="32">
        <v>1410</v>
      </c>
      <c r="E27" s="33" t="s">
        <v>28</v>
      </c>
      <c r="F27" s="1">
        <v>0</v>
      </c>
      <c r="G27" s="34">
        <f t="shared" ref="G27:G28" si="1">D27*F27</f>
        <v>0</v>
      </c>
      <c r="H27" s="27"/>
    </row>
    <row r="28" spans="1:8" ht="17.25" x14ac:dyDescent="0.25">
      <c r="A28" s="47"/>
      <c r="B28" s="30"/>
      <c r="C28" s="47" t="s">
        <v>42</v>
      </c>
      <c r="D28" s="32">
        <v>705</v>
      </c>
      <c r="E28" s="33" t="s">
        <v>43</v>
      </c>
      <c r="F28" s="1">
        <v>0</v>
      </c>
      <c r="G28" s="34">
        <f t="shared" si="1"/>
        <v>0</v>
      </c>
      <c r="H28" s="27"/>
    </row>
    <row r="29" spans="1:8" ht="17.25" x14ac:dyDescent="0.25">
      <c r="A29" s="22"/>
      <c r="B29" s="23"/>
      <c r="C29" s="24"/>
      <c r="D29" s="40"/>
      <c r="E29" s="26"/>
      <c r="F29" s="35"/>
      <c r="G29" s="27"/>
      <c r="H29" s="27"/>
    </row>
    <row r="30" spans="1:8" ht="17.25" x14ac:dyDescent="0.25">
      <c r="A30" s="29">
        <v>6</v>
      </c>
      <c r="B30" s="30">
        <v>120</v>
      </c>
      <c r="C30" s="31" t="s">
        <v>44</v>
      </c>
      <c r="D30" s="32">
        <v>5514</v>
      </c>
      <c r="E30" s="33" t="s">
        <v>28</v>
      </c>
      <c r="F30" s="1">
        <v>0</v>
      </c>
      <c r="G30" s="34">
        <f>D30*F30</f>
        <v>0</v>
      </c>
      <c r="H30" s="34">
        <f>G30</f>
        <v>0</v>
      </c>
    </row>
    <row r="31" spans="1:8" ht="17.25" x14ac:dyDescent="0.25">
      <c r="A31" s="22"/>
      <c r="B31" s="23"/>
      <c r="C31" s="24"/>
      <c r="D31" s="40"/>
      <c r="E31" s="26"/>
      <c r="F31" s="35"/>
      <c r="G31" s="27"/>
      <c r="H31" s="27"/>
    </row>
    <row r="32" spans="1:8" ht="17.25" x14ac:dyDescent="0.25">
      <c r="A32" s="29">
        <v>7</v>
      </c>
      <c r="B32" s="30">
        <v>285</v>
      </c>
      <c r="C32" s="31" t="s">
        <v>45</v>
      </c>
      <c r="D32" s="42"/>
      <c r="E32" s="43"/>
      <c r="F32" s="44"/>
      <c r="G32" s="45"/>
      <c r="H32" s="34">
        <f>SUM(G33:G39)</f>
        <v>0</v>
      </c>
    </row>
    <row r="33" spans="1:8" ht="17.25" x14ac:dyDescent="0.25">
      <c r="A33" s="29"/>
      <c r="B33" s="30"/>
      <c r="C33" s="47" t="s">
        <v>46</v>
      </c>
      <c r="D33" s="42">
        <v>7008</v>
      </c>
      <c r="E33" s="43" t="s">
        <v>43</v>
      </c>
      <c r="F33" s="1">
        <v>0</v>
      </c>
      <c r="G33" s="34">
        <f>D33*F33</f>
        <v>0</v>
      </c>
      <c r="H33" s="27"/>
    </row>
    <row r="34" spans="1:8" ht="17.25" x14ac:dyDescent="0.25">
      <c r="A34" s="29"/>
      <c r="B34" s="30"/>
      <c r="C34" s="47" t="s">
        <v>47</v>
      </c>
      <c r="D34" s="42">
        <v>4672</v>
      </c>
      <c r="E34" s="43" t="s">
        <v>43</v>
      </c>
      <c r="F34" s="1">
        <v>0</v>
      </c>
      <c r="G34" s="34">
        <f t="shared" ref="G34:G39" si="2">D34*F34</f>
        <v>0</v>
      </c>
      <c r="H34" s="27"/>
    </row>
    <row r="35" spans="1:8" ht="17.25" x14ac:dyDescent="0.25">
      <c r="A35" s="29"/>
      <c r="B35" s="30"/>
      <c r="C35" s="47" t="s">
        <v>48</v>
      </c>
      <c r="D35" s="42">
        <v>1556</v>
      </c>
      <c r="E35" s="43" t="s">
        <v>43</v>
      </c>
      <c r="F35" s="1">
        <v>0</v>
      </c>
      <c r="G35" s="34">
        <f t="shared" si="2"/>
        <v>0</v>
      </c>
      <c r="H35" s="27"/>
    </row>
    <row r="36" spans="1:8" ht="17.25" x14ac:dyDescent="0.25">
      <c r="A36" s="29"/>
      <c r="B36" s="30"/>
      <c r="C36" s="47" t="s">
        <v>49</v>
      </c>
      <c r="D36" s="42">
        <v>10524</v>
      </c>
      <c r="E36" s="43" t="s">
        <v>28</v>
      </c>
      <c r="F36" s="1">
        <v>0</v>
      </c>
      <c r="G36" s="34">
        <f t="shared" si="2"/>
        <v>0</v>
      </c>
      <c r="H36" s="27"/>
    </row>
    <row r="37" spans="1:8" ht="17.25" x14ac:dyDescent="0.25">
      <c r="A37" s="47"/>
      <c r="B37" s="30"/>
      <c r="C37" s="47" t="s">
        <v>50</v>
      </c>
      <c r="D37" s="32">
        <v>50</v>
      </c>
      <c r="E37" s="33" t="s">
        <v>43</v>
      </c>
      <c r="F37" s="1">
        <v>0</v>
      </c>
      <c r="G37" s="34">
        <f t="shared" si="2"/>
        <v>0</v>
      </c>
      <c r="H37" s="27"/>
    </row>
    <row r="38" spans="1:8" ht="17.25" x14ac:dyDescent="0.25">
      <c r="A38" s="47"/>
      <c r="B38" s="30"/>
      <c r="C38" s="47" t="s">
        <v>51</v>
      </c>
      <c r="D38" s="32">
        <v>705</v>
      </c>
      <c r="E38" s="33" t="s">
        <v>43</v>
      </c>
      <c r="F38" s="1">
        <v>0</v>
      </c>
      <c r="G38" s="34">
        <f t="shared" si="2"/>
        <v>0</v>
      </c>
      <c r="H38" s="27"/>
    </row>
    <row r="39" spans="1:8" ht="17.25" x14ac:dyDescent="0.25">
      <c r="A39" s="47"/>
      <c r="B39" s="30"/>
      <c r="C39" s="47" t="s">
        <v>52</v>
      </c>
      <c r="D39" s="32">
        <v>396</v>
      </c>
      <c r="E39" s="33" t="s">
        <v>43</v>
      </c>
      <c r="F39" s="1">
        <v>0</v>
      </c>
      <c r="G39" s="34">
        <f t="shared" si="2"/>
        <v>0</v>
      </c>
      <c r="H39" s="27"/>
    </row>
    <row r="40" spans="1:8" ht="17.25" x14ac:dyDescent="0.25">
      <c r="A40" s="50"/>
      <c r="B40" s="23"/>
      <c r="C40" s="50"/>
      <c r="D40" s="40"/>
      <c r="E40" s="26"/>
      <c r="F40" s="35"/>
      <c r="G40" s="27"/>
      <c r="H40" s="27"/>
    </row>
    <row r="41" spans="1:8" ht="17.25" x14ac:dyDescent="0.25">
      <c r="A41" s="51">
        <v>8</v>
      </c>
      <c r="B41" s="52">
        <v>327</v>
      </c>
      <c r="C41" s="53" t="s">
        <v>53</v>
      </c>
      <c r="D41" s="42"/>
      <c r="E41" s="43"/>
      <c r="F41" s="44"/>
      <c r="G41" s="45"/>
      <c r="H41" s="34">
        <f>SUM(G42:G43)</f>
        <v>0</v>
      </c>
    </row>
    <row r="42" spans="1:8" ht="17.25" x14ac:dyDescent="0.25">
      <c r="A42" s="51"/>
      <c r="B42" s="52"/>
      <c r="C42" s="54" t="s">
        <v>54</v>
      </c>
      <c r="D42" s="42">
        <v>31546</v>
      </c>
      <c r="E42" s="43" t="s">
        <v>43</v>
      </c>
      <c r="F42" s="1">
        <v>0</v>
      </c>
      <c r="G42" s="34">
        <f>D42*F42</f>
        <v>0</v>
      </c>
      <c r="H42" s="28"/>
    </row>
    <row r="43" spans="1:8" ht="17.25" x14ac:dyDescent="0.25">
      <c r="A43" s="51"/>
      <c r="B43" s="52"/>
      <c r="C43" s="54" t="s">
        <v>55</v>
      </c>
      <c r="D43" s="42">
        <v>1</v>
      </c>
      <c r="E43" s="43" t="s">
        <v>23</v>
      </c>
      <c r="F43" s="1">
        <v>0</v>
      </c>
      <c r="G43" s="34">
        <f>D43*F43</f>
        <v>0</v>
      </c>
      <c r="H43" s="28"/>
    </row>
    <row r="44" spans="1:8" ht="17.25" x14ac:dyDescent="0.25">
      <c r="A44" s="22"/>
      <c r="B44" s="23"/>
      <c r="C44" s="55"/>
      <c r="D44" s="40"/>
      <c r="E44" s="26"/>
      <c r="F44" s="35"/>
      <c r="G44" s="27"/>
      <c r="H44" s="27"/>
    </row>
    <row r="45" spans="1:8" ht="17.25" x14ac:dyDescent="0.25">
      <c r="A45" s="29">
        <v>9</v>
      </c>
      <c r="B45" s="30">
        <v>332</v>
      </c>
      <c r="C45" s="31" t="s">
        <v>56</v>
      </c>
      <c r="D45" s="42"/>
      <c r="E45" s="43"/>
      <c r="F45" s="44"/>
      <c r="G45" s="45"/>
      <c r="H45" s="34">
        <f>G46</f>
        <v>0</v>
      </c>
    </row>
    <row r="46" spans="1:8" ht="17.25" x14ac:dyDescent="0.25">
      <c r="A46" s="56"/>
      <c r="B46" s="57"/>
      <c r="C46" s="56" t="s">
        <v>57</v>
      </c>
      <c r="D46" s="42">
        <v>10524</v>
      </c>
      <c r="E46" s="43" t="s">
        <v>43</v>
      </c>
      <c r="F46" s="1">
        <v>0</v>
      </c>
      <c r="G46" s="34">
        <f>D46*F46</f>
        <v>0</v>
      </c>
      <c r="H46" s="27"/>
    </row>
    <row r="47" spans="1:8" ht="17.25" x14ac:dyDescent="0.25">
      <c r="A47" s="50"/>
      <c r="B47" s="23"/>
      <c r="C47" s="50"/>
      <c r="D47" s="40"/>
      <c r="E47" s="26"/>
      <c r="F47" s="35"/>
      <c r="G47" s="27"/>
      <c r="H47" s="27"/>
    </row>
    <row r="48" spans="1:8" ht="17.25" x14ac:dyDescent="0.25">
      <c r="A48" s="121">
        <v>10</v>
      </c>
      <c r="B48" s="122">
        <v>334</v>
      </c>
      <c r="C48" s="123" t="s">
        <v>58</v>
      </c>
      <c r="D48" s="42"/>
      <c r="E48" s="43"/>
      <c r="F48" s="44"/>
      <c r="G48" s="45"/>
      <c r="H48" s="34">
        <f>G49</f>
        <v>0</v>
      </c>
    </row>
    <row r="49" spans="1:8" ht="17.25" x14ac:dyDescent="0.25">
      <c r="A49" s="29"/>
      <c r="B49" s="30"/>
      <c r="C49" s="58" t="s">
        <v>59</v>
      </c>
      <c r="D49" s="42">
        <v>6578</v>
      </c>
      <c r="E49" s="43" t="s">
        <v>60</v>
      </c>
      <c r="F49" s="1">
        <v>0</v>
      </c>
      <c r="G49" s="34">
        <f>D49*F49</f>
        <v>0</v>
      </c>
      <c r="H49" s="27"/>
    </row>
    <row r="50" spans="1:8" ht="17.25" x14ac:dyDescent="0.25">
      <c r="A50" s="50"/>
      <c r="B50" s="23"/>
      <c r="C50" s="50"/>
      <c r="D50" s="40"/>
      <c r="E50" s="26"/>
      <c r="F50" s="35"/>
      <c r="G50" s="27"/>
      <c r="H50" s="27"/>
    </row>
    <row r="51" spans="1:8" ht="17.25" x14ac:dyDescent="0.25">
      <c r="A51" s="29">
        <v>11</v>
      </c>
      <c r="B51" s="30">
        <v>400</v>
      </c>
      <c r="C51" s="31" t="s">
        <v>61</v>
      </c>
      <c r="D51" s="42"/>
      <c r="E51" s="43"/>
      <c r="F51" s="44"/>
      <c r="G51" s="45"/>
      <c r="H51" s="34">
        <f>SUM(G52:G53)</f>
        <v>0</v>
      </c>
    </row>
    <row r="52" spans="1:8" ht="17.25" x14ac:dyDescent="0.25">
      <c r="A52" s="47"/>
      <c r="B52" s="30"/>
      <c r="C52" s="47" t="s">
        <v>62</v>
      </c>
      <c r="D52" s="42">
        <v>85</v>
      </c>
      <c r="E52" s="43" t="s">
        <v>28</v>
      </c>
      <c r="F52" s="1">
        <v>0</v>
      </c>
      <c r="G52" s="34">
        <f>D52*F52</f>
        <v>0</v>
      </c>
      <c r="H52" s="27"/>
    </row>
    <row r="53" spans="1:8" ht="17.25" x14ac:dyDescent="0.25">
      <c r="A53" s="47"/>
      <c r="B53" s="30"/>
      <c r="C53" s="47" t="s">
        <v>63</v>
      </c>
      <c r="D53" s="42">
        <v>5040</v>
      </c>
      <c r="E53" s="43" t="s">
        <v>64</v>
      </c>
      <c r="F53" s="1">
        <v>0</v>
      </c>
      <c r="G53" s="34">
        <f>D53*F53</f>
        <v>0</v>
      </c>
      <c r="H53" s="27"/>
    </row>
    <row r="54" spans="1:8" ht="17.25" x14ac:dyDescent="0.25">
      <c r="A54" s="50"/>
      <c r="B54" s="23"/>
      <c r="C54" s="59"/>
      <c r="D54" s="40"/>
      <c r="E54" s="26"/>
      <c r="F54" s="35"/>
      <c r="G54" s="27"/>
      <c r="H54" s="27"/>
    </row>
    <row r="55" spans="1:8" ht="17.25" x14ac:dyDescent="0.25">
      <c r="A55" s="60">
        <v>12</v>
      </c>
      <c r="B55" s="61">
        <v>430</v>
      </c>
      <c r="C55" s="62" t="s">
        <v>65</v>
      </c>
      <c r="D55" s="42"/>
      <c r="E55" s="43"/>
      <c r="F55" s="44"/>
      <c r="G55" s="45"/>
      <c r="H55" s="34">
        <f>SUM(G56:G59)</f>
        <v>0</v>
      </c>
    </row>
    <row r="56" spans="1:8" ht="17.25" x14ac:dyDescent="0.25">
      <c r="A56" s="63"/>
      <c r="B56" s="61"/>
      <c r="C56" s="64" t="s">
        <v>66</v>
      </c>
      <c r="D56" s="32">
        <v>182</v>
      </c>
      <c r="E56" s="43" t="s">
        <v>30</v>
      </c>
      <c r="F56" s="1">
        <v>0</v>
      </c>
      <c r="G56" s="34">
        <f>D56*F56</f>
        <v>0</v>
      </c>
      <c r="H56" s="27"/>
    </row>
    <row r="57" spans="1:8" ht="17.25" x14ac:dyDescent="0.25">
      <c r="A57" s="63"/>
      <c r="B57" s="61"/>
      <c r="C57" s="64" t="s">
        <v>67</v>
      </c>
      <c r="D57" s="32">
        <v>81</v>
      </c>
      <c r="E57" s="43" t="s">
        <v>30</v>
      </c>
      <c r="F57" s="1">
        <v>0</v>
      </c>
      <c r="G57" s="34">
        <f t="shared" ref="G57:G59" si="3">D57*F57</f>
        <v>0</v>
      </c>
      <c r="H57" s="27"/>
    </row>
    <row r="58" spans="1:8" ht="17.25" x14ac:dyDescent="0.25">
      <c r="A58" s="63"/>
      <c r="B58" s="61"/>
      <c r="C58" s="64" t="s">
        <v>68</v>
      </c>
      <c r="D58" s="32">
        <v>21</v>
      </c>
      <c r="E58" s="43" t="s">
        <v>30</v>
      </c>
      <c r="F58" s="1">
        <v>0</v>
      </c>
      <c r="G58" s="34">
        <f t="shared" si="3"/>
        <v>0</v>
      </c>
      <c r="H58" s="27"/>
    </row>
    <row r="59" spans="1:8" ht="17.25" x14ac:dyDescent="0.25">
      <c r="A59" s="63"/>
      <c r="B59" s="61"/>
      <c r="C59" s="64" t="s">
        <v>69</v>
      </c>
      <c r="D59" s="32">
        <v>88</v>
      </c>
      <c r="E59" s="43" t="s">
        <v>30</v>
      </c>
      <c r="F59" s="1">
        <v>0</v>
      </c>
      <c r="G59" s="34">
        <f t="shared" si="3"/>
        <v>0</v>
      </c>
      <c r="H59" s="27"/>
    </row>
    <row r="60" spans="1:8" ht="17.25" x14ac:dyDescent="0.25">
      <c r="A60" s="50"/>
      <c r="B60" s="23"/>
      <c r="C60" s="50"/>
      <c r="D60" s="40"/>
      <c r="E60" s="26"/>
      <c r="F60" s="35"/>
      <c r="G60" s="27"/>
      <c r="H60" s="27"/>
    </row>
    <row r="61" spans="1:8" ht="17.25" x14ac:dyDescent="0.25">
      <c r="A61" s="60">
        <v>13</v>
      </c>
      <c r="B61" s="61">
        <v>430</v>
      </c>
      <c r="C61" s="62" t="s">
        <v>70</v>
      </c>
      <c r="D61" s="42"/>
      <c r="E61" s="43"/>
      <c r="F61" s="44"/>
      <c r="G61" s="45"/>
      <c r="H61" s="34">
        <f>SUM(G62:G70)</f>
        <v>0</v>
      </c>
    </row>
    <row r="62" spans="1:8" ht="17.25" x14ac:dyDescent="0.25">
      <c r="A62" s="63"/>
      <c r="B62" s="61"/>
      <c r="C62" s="64" t="s">
        <v>71</v>
      </c>
      <c r="D62" s="32">
        <v>8</v>
      </c>
      <c r="E62" s="43" t="s">
        <v>33</v>
      </c>
      <c r="F62" s="1">
        <v>0</v>
      </c>
      <c r="G62" s="34">
        <f>D62*F62</f>
        <v>0</v>
      </c>
      <c r="H62" s="27"/>
    </row>
    <row r="63" spans="1:8" ht="17.25" x14ac:dyDescent="0.25">
      <c r="A63" s="63"/>
      <c r="B63" s="61"/>
      <c r="C63" s="64" t="s">
        <v>72</v>
      </c>
      <c r="D63" s="32">
        <v>6</v>
      </c>
      <c r="E63" s="43" t="s">
        <v>33</v>
      </c>
      <c r="F63" s="1">
        <v>0</v>
      </c>
      <c r="G63" s="34">
        <f t="shared" ref="G63:G70" si="4">D63*F63</f>
        <v>0</v>
      </c>
      <c r="H63" s="27"/>
    </row>
    <row r="64" spans="1:8" ht="17.25" x14ac:dyDescent="0.25">
      <c r="A64" s="63"/>
      <c r="B64" s="61"/>
      <c r="C64" s="64" t="s">
        <v>73</v>
      </c>
      <c r="D64" s="32">
        <v>8</v>
      </c>
      <c r="E64" s="43" t="s">
        <v>33</v>
      </c>
      <c r="F64" s="1">
        <v>0</v>
      </c>
      <c r="G64" s="34">
        <f t="shared" si="4"/>
        <v>0</v>
      </c>
      <c r="H64" s="27"/>
    </row>
    <row r="65" spans="1:8" ht="17.25" x14ac:dyDescent="0.25">
      <c r="A65" s="63"/>
      <c r="B65" s="61"/>
      <c r="C65" s="64" t="s">
        <v>74</v>
      </c>
      <c r="D65" s="32">
        <v>2</v>
      </c>
      <c r="E65" s="43" t="s">
        <v>33</v>
      </c>
      <c r="F65" s="1">
        <v>0</v>
      </c>
      <c r="G65" s="34">
        <f t="shared" si="4"/>
        <v>0</v>
      </c>
      <c r="H65" s="27"/>
    </row>
    <row r="66" spans="1:8" ht="17.25" x14ac:dyDescent="0.25">
      <c r="A66" s="63"/>
      <c r="B66" s="61"/>
      <c r="C66" s="64" t="s">
        <v>75</v>
      </c>
      <c r="D66" s="32">
        <v>2</v>
      </c>
      <c r="E66" s="43" t="s">
        <v>30</v>
      </c>
      <c r="F66" s="1">
        <v>0</v>
      </c>
      <c r="G66" s="34">
        <f t="shared" si="4"/>
        <v>0</v>
      </c>
      <c r="H66" s="27"/>
    </row>
    <row r="67" spans="1:8" ht="17.25" x14ac:dyDescent="0.25">
      <c r="A67" s="63"/>
      <c r="B67" s="61"/>
      <c r="C67" s="64" t="s">
        <v>76</v>
      </c>
      <c r="D67" s="32">
        <v>2</v>
      </c>
      <c r="E67" s="43" t="s">
        <v>30</v>
      </c>
      <c r="F67" s="1">
        <v>0</v>
      </c>
      <c r="G67" s="34">
        <f t="shared" si="4"/>
        <v>0</v>
      </c>
      <c r="H67" s="27"/>
    </row>
    <row r="68" spans="1:8" ht="17.25" x14ac:dyDescent="0.25">
      <c r="A68" s="63"/>
      <c r="B68" s="61"/>
      <c r="C68" s="64" t="s">
        <v>77</v>
      </c>
      <c r="D68" s="32">
        <v>2</v>
      </c>
      <c r="E68" s="43" t="s">
        <v>30</v>
      </c>
      <c r="F68" s="1">
        <v>0</v>
      </c>
      <c r="G68" s="34">
        <f t="shared" si="4"/>
        <v>0</v>
      </c>
      <c r="H68" s="27"/>
    </row>
    <row r="69" spans="1:8" ht="17.25" x14ac:dyDescent="0.25">
      <c r="A69" s="63"/>
      <c r="B69" s="61"/>
      <c r="C69" s="64" t="s">
        <v>78</v>
      </c>
      <c r="D69" s="32">
        <v>2</v>
      </c>
      <c r="E69" s="43" t="s">
        <v>30</v>
      </c>
      <c r="F69" s="1">
        <v>0</v>
      </c>
      <c r="G69" s="34">
        <f t="shared" si="4"/>
        <v>0</v>
      </c>
      <c r="H69" s="27"/>
    </row>
    <row r="70" spans="1:8" ht="17.25" x14ac:dyDescent="0.25">
      <c r="A70" s="63"/>
      <c r="B70" s="61"/>
      <c r="C70" s="64" t="s">
        <v>79</v>
      </c>
      <c r="D70" s="32">
        <v>2</v>
      </c>
      <c r="E70" s="43" t="s">
        <v>30</v>
      </c>
      <c r="F70" s="1">
        <v>0</v>
      </c>
      <c r="G70" s="34">
        <f t="shared" si="4"/>
        <v>0</v>
      </c>
      <c r="H70" s="27"/>
    </row>
    <row r="71" spans="1:8" ht="17.25" x14ac:dyDescent="0.25">
      <c r="A71" s="22"/>
      <c r="B71" s="23"/>
      <c r="C71" s="50"/>
      <c r="D71" s="40"/>
      <c r="E71" s="26"/>
      <c r="F71" s="35"/>
      <c r="G71" s="27"/>
      <c r="H71" s="27"/>
    </row>
    <row r="72" spans="1:8" ht="17.25" x14ac:dyDescent="0.25">
      <c r="A72" s="29">
        <v>14</v>
      </c>
      <c r="B72" s="30">
        <v>536</v>
      </c>
      <c r="C72" s="31" t="s">
        <v>80</v>
      </c>
      <c r="D72" s="32"/>
      <c r="E72" s="33"/>
      <c r="F72" s="48"/>
      <c r="G72" s="49"/>
      <c r="H72" s="34">
        <f>SUM(G73:G78)</f>
        <v>0</v>
      </c>
    </row>
    <row r="73" spans="1:8" ht="17.25" x14ac:dyDescent="0.25">
      <c r="A73" s="29"/>
      <c r="B73" s="30"/>
      <c r="C73" s="47" t="s">
        <v>81</v>
      </c>
      <c r="D73" s="32">
        <v>454</v>
      </c>
      <c r="E73" s="33" t="s">
        <v>30</v>
      </c>
      <c r="F73" s="1">
        <v>0</v>
      </c>
      <c r="G73" s="34">
        <f>D73*F73</f>
        <v>0</v>
      </c>
      <c r="H73" s="27"/>
    </row>
    <row r="74" spans="1:8" ht="17.25" x14ac:dyDescent="0.25">
      <c r="A74" s="29"/>
      <c r="B74" s="30"/>
      <c r="C74" s="47" t="s">
        <v>82</v>
      </c>
      <c r="D74" s="32">
        <v>50</v>
      </c>
      <c r="E74" s="33" t="s">
        <v>33</v>
      </c>
      <c r="F74" s="1">
        <v>0</v>
      </c>
      <c r="G74" s="34">
        <f t="shared" ref="G74:G78" si="5">D74*F74</f>
        <v>0</v>
      </c>
      <c r="H74" s="27"/>
    </row>
    <row r="75" spans="1:8" ht="17.25" x14ac:dyDescent="0.25">
      <c r="A75" s="29"/>
      <c r="B75" s="30"/>
      <c r="C75" s="47" t="s">
        <v>83</v>
      </c>
      <c r="D75" s="32">
        <v>50</v>
      </c>
      <c r="E75" s="33" t="s">
        <v>30</v>
      </c>
      <c r="F75" s="1">
        <v>0</v>
      </c>
      <c r="G75" s="34">
        <f t="shared" si="5"/>
        <v>0</v>
      </c>
      <c r="H75" s="27"/>
    </row>
    <row r="76" spans="1:8" ht="17.25" x14ac:dyDescent="0.25">
      <c r="A76" s="29"/>
      <c r="B76" s="30"/>
      <c r="C76" s="47" t="s">
        <v>84</v>
      </c>
      <c r="D76" s="32">
        <v>4</v>
      </c>
      <c r="E76" s="33" t="s">
        <v>30</v>
      </c>
      <c r="F76" s="1">
        <v>0</v>
      </c>
      <c r="G76" s="34">
        <f t="shared" si="5"/>
        <v>0</v>
      </c>
      <c r="H76" s="27"/>
    </row>
    <row r="77" spans="1:8" ht="17.25" x14ac:dyDescent="0.25">
      <c r="A77" s="29"/>
      <c r="B77" s="30"/>
      <c r="C77" s="47" t="s">
        <v>85</v>
      </c>
      <c r="D77" s="32">
        <v>4</v>
      </c>
      <c r="E77" s="33" t="s">
        <v>30</v>
      </c>
      <c r="F77" s="1">
        <v>0</v>
      </c>
      <c r="G77" s="34">
        <f t="shared" si="5"/>
        <v>0</v>
      </c>
      <c r="H77" s="27"/>
    </row>
    <row r="78" spans="1:8" ht="17.25" x14ac:dyDescent="0.25">
      <c r="A78" s="29"/>
      <c r="B78" s="30"/>
      <c r="C78" s="47" t="s">
        <v>86</v>
      </c>
      <c r="D78" s="32">
        <v>4</v>
      </c>
      <c r="E78" s="33" t="s">
        <v>33</v>
      </c>
      <c r="F78" s="1">
        <v>0</v>
      </c>
      <c r="G78" s="34">
        <f t="shared" si="5"/>
        <v>0</v>
      </c>
      <c r="H78" s="27"/>
    </row>
    <row r="79" spans="1:8" ht="17.25" x14ac:dyDescent="0.25">
      <c r="A79" s="22"/>
      <c r="B79" s="23"/>
      <c r="C79" s="24"/>
      <c r="D79" s="40"/>
      <c r="E79" s="26"/>
      <c r="F79" s="35"/>
      <c r="G79" s="27"/>
      <c r="H79" s="27"/>
    </row>
    <row r="80" spans="1:8" ht="17.25" x14ac:dyDescent="0.25">
      <c r="A80" s="29">
        <v>15</v>
      </c>
      <c r="B80" s="30">
        <v>546</v>
      </c>
      <c r="C80" s="31" t="s">
        <v>87</v>
      </c>
      <c r="D80" s="42"/>
      <c r="E80" s="43"/>
      <c r="F80" s="44"/>
      <c r="G80" s="45"/>
      <c r="H80" s="34">
        <f>G81</f>
        <v>0</v>
      </c>
    </row>
    <row r="81" spans="1:8" ht="17.25" x14ac:dyDescent="0.25">
      <c r="A81" s="47"/>
      <c r="B81" s="65"/>
      <c r="C81" s="47" t="s">
        <v>88</v>
      </c>
      <c r="D81" s="42">
        <v>1045</v>
      </c>
      <c r="E81" s="43" t="s">
        <v>30</v>
      </c>
      <c r="F81" s="1">
        <v>0</v>
      </c>
      <c r="G81" s="34">
        <f>D81*F81</f>
        <v>0</v>
      </c>
      <c r="H81" s="27"/>
    </row>
    <row r="82" spans="1:8" ht="17.25" x14ac:dyDescent="0.25">
      <c r="A82" s="22"/>
      <c r="B82" s="23"/>
      <c r="C82" s="24"/>
      <c r="D82" s="40"/>
      <c r="E82" s="26"/>
      <c r="F82" s="35"/>
      <c r="G82" s="27"/>
      <c r="H82" s="27"/>
    </row>
    <row r="83" spans="1:8" ht="17.25" x14ac:dyDescent="0.25">
      <c r="A83" s="29">
        <v>16</v>
      </c>
      <c r="B83" s="30">
        <v>570</v>
      </c>
      <c r="C83" s="31" t="s">
        <v>89</v>
      </c>
      <c r="D83" s="42"/>
      <c r="E83" s="43"/>
      <c r="F83" s="44"/>
      <c r="G83" s="45"/>
      <c r="H83" s="34">
        <f>SUM(G84:G85)</f>
        <v>0</v>
      </c>
    </row>
    <row r="84" spans="1:8" ht="17.25" x14ac:dyDescent="0.25">
      <c r="A84" s="47"/>
      <c r="B84" s="66"/>
      <c r="C84" s="47" t="s">
        <v>90</v>
      </c>
      <c r="D84" s="32">
        <v>11446.944444444445</v>
      </c>
      <c r="E84" s="33" t="s">
        <v>43</v>
      </c>
      <c r="F84" s="1">
        <v>0</v>
      </c>
      <c r="G84" s="34">
        <f>D84*F84</f>
        <v>0</v>
      </c>
      <c r="H84" s="27"/>
    </row>
    <row r="85" spans="1:8" ht="17.25" x14ac:dyDescent="0.25">
      <c r="A85" s="47"/>
      <c r="B85" s="66"/>
      <c r="C85" s="47" t="s">
        <v>91</v>
      </c>
      <c r="D85" s="32">
        <v>16586.388888888891</v>
      </c>
      <c r="E85" s="33" t="s">
        <v>43</v>
      </c>
      <c r="F85" s="1">
        <v>0</v>
      </c>
      <c r="G85" s="34">
        <f>D85*F85</f>
        <v>0</v>
      </c>
      <c r="H85" s="27"/>
    </row>
    <row r="86" spans="1:8" ht="17.25" x14ac:dyDescent="0.25">
      <c r="A86" s="50"/>
      <c r="B86" s="67"/>
      <c r="C86" s="50"/>
      <c r="D86" s="40"/>
      <c r="E86" s="26"/>
      <c r="F86" s="35"/>
      <c r="G86" s="27"/>
      <c r="H86" s="27"/>
    </row>
    <row r="87" spans="1:8" ht="17.25" x14ac:dyDescent="0.25">
      <c r="A87" s="29">
        <v>17</v>
      </c>
      <c r="B87" s="30">
        <v>700</v>
      </c>
      <c r="C87" s="31" t="s">
        <v>92</v>
      </c>
      <c r="D87" s="42"/>
      <c r="E87" s="43"/>
      <c r="F87" s="44"/>
      <c r="G87" s="45"/>
      <c r="H87" s="34">
        <f>SUM(G88:G89)</f>
        <v>0</v>
      </c>
    </row>
    <row r="88" spans="1:8" ht="17.25" x14ac:dyDescent="0.25">
      <c r="A88" s="47"/>
      <c r="B88" s="66"/>
      <c r="C88" s="47" t="s">
        <v>93</v>
      </c>
      <c r="D88" s="42">
        <v>12</v>
      </c>
      <c r="E88" s="43" t="s">
        <v>33</v>
      </c>
      <c r="F88" s="1">
        <v>0</v>
      </c>
      <c r="G88" s="34">
        <f>D88*F88</f>
        <v>0</v>
      </c>
      <c r="H88" s="27"/>
    </row>
    <row r="89" spans="1:8" ht="17.25" x14ac:dyDescent="0.25">
      <c r="A89" s="47"/>
      <c r="B89" s="66"/>
      <c r="C89" s="47" t="s">
        <v>94</v>
      </c>
      <c r="D89" s="42">
        <v>8</v>
      </c>
      <c r="E89" s="43" t="s">
        <v>33</v>
      </c>
      <c r="F89" s="1">
        <v>0</v>
      </c>
      <c r="G89" s="34">
        <f>D89*F89</f>
        <v>0</v>
      </c>
      <c r="H89" s="27"/>
    </row>
    <row r="90" spans="1:8" ht="17.25" x14ac:dyDescent="0.25">
      <c r="A90" s="50"/>
      <c r="B90" s="67"/>
      <c r="C90" s="50"/>
      <c r="D90" s="40"/>
      <c r="E90" s="26"/>
      <c r="F90" s="35"/>
      <c r="G90" s="27"/>
      <c r="H90" s="27"/>
    </row>
    <row r="91" spans="1:8" ht="17.25" x14ac:dyDescent="0.25">
      <c r="A91" s="37">
        <v>18</v>
      </c>
      <c r="B91" s="38">
        <v>705</v>
      </c>
      <c r="C91" s="39" t="s">
        <v>95</v>
      </c>
      <c r="D91" s="42"/>
      <c r="E91" s="43"/>
      <c r="F91" s="44"/>
      <c r="G91" s="45"/>
      <c r="H91" s="34">
        <f>G92</f>
        <v>0</v>
      </c>
    </row>
    <row r="92" spans="1:8" ht="17.25" x14ac:dyDescent="0.25">
      <c r="A92" s="68"/>
      <c r="B92" s="69"/>
      <c r="C92" s="46" t="s">
        <v>96</v>
      </c>
      <c r="D92" s="42">
        <v>14</v>
      </c>
      <c r="E92" s="43" t="s">
        <v>33</v>
      </c>
      <c r="F92" s="1">
        <v>0</v>
      </c>
      <c r="G92" s="34">
        <f>D92*F92</f>
        <v>0</v>
      </c>
      <c r="H92" s="27"/>
    </row>
    <row r="93" spans="1:8" ht="17.25" x14ac:dyDescent="0.25">
      <c r="A93" s="50"/>
      <c r="B93" s="67"/>
      <c r="C93" s="50"/>
      <c r="D93" s="40"/>
      <c r="E93" s="26"/>
      <c r="F93" s="35"/>
      <c r="G93" s="27"/>
      <c r="H93" s="27"/>
    </row>
    <row r="94" spans="1:8" ht="17.25" x14ac:dyDescent="0.25">
      <c r="A94" s="29">
        <v>19</v>
      </c>
      <c r="B94" s="30">
        <v>706</v>
      </c>
      <c r="C94" s="31" t="s">
        <v>97</v>
      </c>
      <c r="D94" s="42"/>
      <c r="E94" s="43"/>
      <c r="F94" s="44"/>
      <c r="G94" s="45"/>
      <c r="H94" s="34">
        <f>G95</f>
        <v>0</v>
      </c>
    </row>
    <row r="95" spans="1:8" ht="17.25" x14ac:dyDescent="0.25">
      <c r="A95" s="47"/>
      <c r="B95" s="66"/>
      <c r="C95" s="47" t="s">
        <v>97</v>
      </c>
      <c r="D95" s="32">
        <v>971</v>
      </c>
      <c r="E95" s="33" t="s">
        <v>33</v>
      </c>
      <c r="F95" s="1">
        <v>0</v>
      </c>
      <c r="G95" s="34">
        <f>D95*F95</f>
        <v>0</v>
      </c>
      <c r="H95" s="27"/>
    </row>
    <row r="96" spans="1:8" ht="17.25" x14ac:dyDescent="0.25">
      <c r="A96" s="50"/>
      <c r="B96" s="67"/>
      <c r="C96" s="50"/>
      <c r="D96" s="40"/>
      <c r="E96" s="26"/>
      <c r="F96" s="35"/>
      <c r="G96" s="27"/>
      <c r="H96" s="27"/>
    </row>
    <row r="97" spans="1:8" ht="17.25" x14ac:dyDescent="0.25">
      <c r="A97" s="29">
        <v>20</v>
      </c>
      <c r="B97" s="30" t="s">
        <v>98</v>
      </c>
      <c r="C97" s="31" t="s">
        <v>99</v>
      </c>
      <c r="D97" s="42"/>
      <c r="E97" s="43"/>
      <c r="F97" s="44"/>
      <c r="G97" s="45"/>
      <c r="H97" s="34">
        <f>SUM(G98:G101)</f>
        <v>0</v>
      </c>
    </row>
    <row r="98" spans="1:8" ht="17.25" x14ac:dyDescent="0.25">
      <c r="A98" s="47"/>
      <c r="B98" s="66"/>
      <c r="C98" s="47" t="s">
        <v>100</v>
      </c>
      <c r="D98" s="42">
        <v>84306</v>
      </c>
      <c r="E98" s="43" t="s">
        <v>30</v>
      </c>
      <c r="F98" s="1">
        <v>0</v>
      </c>
      <c r="G98" s="34">
        <f>D98*F98</f>
        <v>0</v>
      </c>
      <c r="H98" s="27"/>
    </row>
    <row r="99" spans="1:8" ht="17.25" x14ac:dyDescent="0.25">
      <c r="A99" s="47"/>
      <c r="B99" s="66"/>
      <c r="C99" s="47" t="s">
        <v>101</v>
      </c>
      <c r="D99" s="42">
        <v>154</v>
      </c>
      <c r="E99" s="43" t="s">
        <v>30</v>
      </c>
      <c r="F99" s="1">
        <v>0</v>
      </c>
      <c r="G99" s="34">
        <f t="shared" ref="G99:G101" si="6">D99*F99</f>
        <v>0</v>
      </c>
      <c r="H99" s="27"/>
    </row>
    <row r="100" spans="1:8" ht="17.25" x14ac:dyDescent="0.25">
      <c r="A100" s="47"/>
      <c r="B100" s="66"/>
      <c r="C100" s="47" t="s">
        <v>102</v>
      </c>
      <c r="D100" s="42">
        <v>27150</v>
      </c>
      <c r="E100" s="43" t="s">
        <v>30</v>
      </c>
      <c r="F100" s="1">
        <v>0</v>
      </c>
      <c r="G100" s="34">
        <f t="shared" si="6"/>
        <v>0</v>
      </c>
      <c r="H100" s="27"/>
    </row>
    <row r="101" spans="1:8" ht="17.25" x14ac:dyDescent="0.25">
      <c r="A101" s="70"/>
      <c r="B101" s="71"/>
      <c r="C101" s="70" t="s">
        <v>103</v>
      </c>
      <c r="D101" s="72">
        <v>50820</v>
      </c>
      <c r="E101" s="43" t="s">
        <v>30</v>
      </c>
      <c r="F101" s="1">
        <v>0</v>
      </c>
      <c r="G101" s="34">
        <f t="shared" si="6"/>
        <v>0</v>
      </c>
      <c r="H101" s="73"/>
    </row>
    <row r="102" spans="1:8" ht="17.25" x14ac:dyDescent="0.25">
      <c r="A102" s="74"/>
      <c r="B102" s="75"/>
      <c r="C102" s="74"/>
      <c r="D102" s="76"/>
      <c r="E102" s="77"/>
      <c r="F102" s="78"/>
      <c r="G102" s="27"/>
      <c r="H102" s="27"/>
    </row>
    <row r="103" spans="1:8" ht="17.25" x14ac:dyDescent="0.25">
      <c r="A103" s="29">
        <v>21</v>
      </c>
      <c r="B103" s="79" t="s">
        <v>104</v>
      </c>
      <c r="C103" s="31" t="s">
        <v>105</v>
      </c>
      <c r="D103" s="80">
        <v>1</v>
      </c>
      <c r="E103" s="81" t="s">
        <v>23</v>
      </c>
      <c r="F103" s="1">
        <v>0</v>
      </c>
      <c r="G103" s="34">
        <f>D103*F103</f>
        <v>0</v>
      </c>
      <c r="H103" s="34">
        <f>G103</f>
        <v>0</v>
      </c>
    </row>
    <row r="104" spans="1:8" ht="18" thickBot="1" x14ac:dyDescent="0.3">
      <c r="A104" s="74"/>
      <c r="B104" s="75"/>
      <c r="C104" s="82"/>
      <c r="D104" s="83"/>
      <c r="E104" s="77"/>
      <c r="F104" s="78"/>
      <c r="G104" s="84"/>
      <c r="H104" s="84"/>
    </row>
    <row r="105" spans="1:8" ht="18" thickBot="1" x14ac:dyDescent="0.3">
      <c r="A105" s="129"/>
      <c r="B105" s="130"/>
      <c r="C105" s="130"/>
      <c r="D105" s="130"/>
      <c r="E105" s="130"/>
      <c r="F105" s="142" t="s">
        <v>111</v>
      </c>
      <c r="G105" s="143"/>
      <c r="H105" s="85">
        <f>SUM(H9:H103)</f>
        <v>0</v>
      </c>
    </row>
    <row r="106" spans="1:8" ht="17.25" x14ac:dyDescent="0.3">
      <c r="A106" s="86"/>
      <c r="B106" s="86"/>
      <c r="C106" s="86"/>
      <c r="D106" s="86"/>
      <c r="E106" s="86"/>
      <c r="F106" s="86"/>
      <c r="G106" s="86"/>
      <c r="H106" s="87"/>
    </row>
    <row r="107" spans="1:8" ht="17.25" x14ac:dyDescent="0.3">
      <c r="A107" s="86" t="s">
        <v>117</v>
      </c>
      <c r="B107" s="86"/>
      <c r="C107" s="86"/>
      <c r="D107" s="86"/>
      <c r="E107" s="86"/>
      <c r="F107" s="86"/>
      <c r="G107" s="86"/>
      <c r="H107" s="87"/>
    </row>
    <row r="108" spans="1:8" ht="17.25" x14ac:dyDescent="0.3">
      <c r="A108" s="86" t="s">
        <v>125</v>
      </c>
      <c r="B108" s="86"/>
      <c r="C108" s="86"/>
      <c r="D108" s="86"/>
      <c r="E108" s="86"/>
      <c r="F108" s="86"/>
      <c r="G108" s="86"/>
      <c r="H108" s="87"/>
    </row>
    <row r="109" spans="1:8" ht="17.25" x14ac:dyDescent="0.3">
      <c r="A109" s="86"/>
      <c r="B109" s="86"/>
      <c r="C109" s="86"/>
      <c r="D109" s="86"/>
      <c r="E109" s="86"/>
      <c r="F109" s="86"/>
      <c r="G109" s="86"/>
      <c r="H109" s="87"/>
    </row>
    <row r="110" spans="1:8" ht="18" x14ac:dyDescent="0.25">
      <c r="A110" s="88" t="s">
        <v>118</v>
      </c>
      <c r="B110" s="2"/>
      <c r="C110" s="2"/>
      <c r="D110" s="2"/>
      <c r="E110" s="2"/>
      <c r="F110" s="2"/>
      <c r="G110" s="2"/>
      <c r="H110" s="2"/>
    </row>
    <row r="111" spans="1:8" ht="17.25" x14ac:dyDescent="0.3">
      <c r="A111" s="90"/>
      <c r="B111" s="90"/>
      <c r="C111" s="108"/>
      <c r="D111" s="92"/>
      <c r="E111" s="93"/>
      <c r="F111" s="94"/>
      <c r="G111" s="95"/>
      <c r="H111" s="96"/>
    </row>
    <row r="112" spans="1:8" ht="17.25" x14ac:dyDescent="0.3">
      <c r="A112" s="89" t="s">
        <v>108</v>
      </c>
      <c r="B112" s="90"/>
      <c r="C112" s="91" t="s">
        <v>123</v>
      </c>
      <c r="D112" s="92"/>
      <c r="E112" s="93"/>
      <c r="F112" s="94"/>
      <c r="G112" s="95"/>
      <c r="H112" s="96"/>
    </row>
    <row r="113" spans="1:8" ht="17.25" x14ac:dyDescent="0.3">
      <c r="A113" s="90"/>
      <c r="B113" s="90"/>
      <c r="C113" s="91" t="s">
        <v>122</v>
      </c>
      <c r="D113" s="92"/>
      <c r="E113" s="93"/>
      <c r="F113" s="94"/>
      <c r="G113" s="95"/>
      <c r="H113" s="96"/>
    </row>
    <row r="114" spans="1:8" ht="18" thickBot="1" x14ac:dyDescent="0.35">
      <c r="A114" s="90"/>
      <c r="B114" s="90"/>
      <c r="C114" s="91"/>
      <c r="D114" s="92"/>
      <c r="E114" s="93"/>
      <c r="F114" s="94"/>
      <c r="G114" s="95"/>
      <c r="H114" s="96"/>
    </row>
    <row r="115" spans="1:8" ht="17.25" x14ac:dyDescent="0.3">
      <c r="A115" s="98" t="s">
        <v>121</v>
      </c>
      <c r="B115" s="99" t="s">
        <v>9</v>
      </c>
      <c r="C115" s="100"/>
      <c r="D115" s="101"/>
      <c r="E115" s="98"/>
      <c r="F115" s="102" t="s">
        <v>10</v>
      </c>
      <c r="G115" s="102" t="s">
        <v>11</v>
      </c>
      <c r="H115" s="102" t="s">
        <v>12</v>
      </c>
    </row>
    <row r="116" spans="1:8" ht="16.5" thickBot="1" x14ac:dyDescent="0.3">
      <c r="A116" s="17" t="s">
        <v>10</v>
      </c>
      <c r="B116" s="18" t="s">
        <v>14</v>
      </c>
      <c r="C116" s="19" t="s">
        <v>15</v>
      </c>
      <c r="D116" s="20" t="s">
        <v>16</v>
      </c>
      <c r="E116" s="17" t="s">
        <v>17</v>
      </c>
      <c r="F116" s="21" t="s">
        <v>18</v>
      </c>
      <c r="G116" s="21" t="s">
        <v>19</v>
      </c>
      <c r="H116" s="21" t="s">
        <v>20</v>
      </c>
    </row>
    <row r="117" spans="1:8" ht="17.25" x14ac:dyDescent="0.25">
      <c r="A117" s="124" t="s">
        <v>119</v>
      </c>
      <c r="B117" s="124">
        <v>334</v>
      </c>
      <c r="C117" s="109" t="s">
        <v>109</v>
      </c>
      <c r="D117" s="110">
        <v>1182</v>
      </c>
      <c r="E117" s="111" t="s">
        <v>60</v>
      </c>
      <c r="F117" s="1">
        <v>0</v>
      </c>
      <c r="G117" s="34">
        <f>D117*F117</f>
        <v>0</v>
      </c>
      <c r="H117" s="34">
        <f>G117</f>
        <v>0</v>
      </c>
    </row>
    <row r="119" spans="1:8" ht="17.25" x14ac:dyDescent="0.3">
      <c r="A119" s="89" t="s">
        <v>106</v>
      </c>
      <c r="B119" s="90"/>
      <c r="C119" s="91" t="s">
        <v>124</v>
      </c>
      <c r="D119" s="92"/>
      <c r="E119" s="93"/>
      <c r="F119" s="94"/>
      <c r="G119" s="95"/>
      <c r="H119" s="96"/>
    </row>
    <row r="120" spans="1:8" ht="18" thickBot="1" x14ac:dyDescent="0.35">
      <c r="A120" s="97"/>
      <c r="B120" s="90"/>
      <c r="C120" s="91"/>
      <c r="D120" s="92"/>
      <c r="E120" s="93"/>
      <c r="F120" s="94"/>
      <c r="G120" s="95"/>
      <c r="H120" s="96"/>
    </row>
    <row r="121" spans="1:8" ht="17.25" x14ac:dyDescent="0.3">
      <c r="A121" s="98" t="s">
        <v>121</v>
      </c>
      <c r="B121" s="99" t="s">
        <v>9</v>
      </c>
      <c r="C121" s="100"/>
      <c r="D121" s="101"/>
      <c r="E121" s="98"/>
      <c r="F121" s="102" t="s">
        <v>10</v>
      </c>
      <c r="G121" s="102" t="s">
        <v>11</v>
      </c>
      <c r="H121" s="102" t="s">
        <v>12</v>
      </c>
    </row>
    <row r="122" spans="1:8" ht="16.5" thickBot="1" x14ac:dyDescent="0.3">
      <c r="A122" s="17" t="s">
        <v>10</v>
      </c>
      <c r="B122" s="18" t="s">
        <v>14</v>
      </c>
      <c r="C122" s="19" t="s">
        <v>15</v>
      </c>
      <c r="D122" s="20" t="s">
        <v>16</v>
      </c>
      <c r="E122" s="17" t="s">
        <v>17</v>
      </c>
      <c r="F122" s="21" t="s">
        <v>18</v>
      </c>
      <c r="G122" s="21" t="s">
        <v>19</v>
      </c>
      <c r="H122" s="21" t="s">
        <v>20</v>
      </c>
    </row>
    <row r="123" spans="1:8" ht="17.25" x14ac:dyDescent="0.25">
      <c r="A123" s="125" t="s">
        <v>120</v>
      </c>
      <c r="B123" s="125">
        <v>334</v>
      </c>
      <c r="C123" s="104" t="s">
        <v>107</v>
      </c>
      <c r="D123" s="105">
        <v>6578</v>
      </c>
      <c r="E123" s="106" t="s">
        <v>60</v>
      </c>
      <c r="F123" s="1">
        <v>0</v>
      </c>
      <c r="G123" s="34">
        <f>D123*F123</f>
        <v>0</v>
      </c>
      <c r="H123" s="107">
        <f>G123</f>
        <v>0</v>
      </c>
    </row>
    <row r="124" spans="1:8" ht="17.25" x14ac:dyDescent="0.3">
      <c r="A124" s="116"/>
      <c r="B124" s="116"/>
      <c r="C124" s="108"/>
      <c r="D124" s="92"/>
      <c r="E124" s="93"/>
      <c r="F124" s="94"/>
      <c r="G124" s="95"/>
      <c r="H124" s="96"/>
    </row>
    <row r="125" spans="1:8" ht="18.75" x14ac:dyDescent="0.3">
      <c r="A125" s="112" t="s">
        <v>110</v>
      </c>
      <c r="B125" s="116"/>
      <c r="C125" s="91"/>
      <c r="D125" s="92"/>
      <c r="E125" s="93"/>
      <c r="F125" s="94"/>
      <c r="G125" s="95"/>
      <c r="H125" s="96"/>
    </row>
    <row r="126" spans="1:8" ht="17.25" x14ac:dyDescent="0.25">
      <c r="A126" s="116"/>
      <c r="B126" s="116"/>
      <c r="C126" s="91"/>
      <c r="D126" s="92"/>
      <c r="E126" s="93"/>
      <c r="F126" s="94"/>
      <c r="G126" s="95"/>
      <c r="H126" s="113"/>
    </row>
    <row r="127" spans="1:8" ht="17.25" x14ac:dyDescent="0.3">
      <c r="A127" s="114" t="s">
        <v>126</v>
      </c>
      <c r="B127" s="116"/>
      <c r="C127" s="91"/>
      <c r="D127" s="92"/>
      <c r="E127" s="93"/>
      <c r="F127" s="94"/>
      <c r="G127" s="95"/>
      <c r="H127" s="96"/>
    </row>
    <row r="128" spans="1:8" ht="17.25" x14ac:dyDescent="0.3">
      <c r="A128" s="114" t="s">
        <v>127</v>
      </c>
      <c r="B128" s="116"/>
      <c r="C128" s="91"/>
      <c r="D128" s="92"/>
      <c r="E128" s="93"/>
      <c r="F128" s="94"/>
      <c r="G128" s="95"/>
      <c r="H128" s="96"/>
    </row>
    <row r="129" spans="1:8" ht="17.25" x14ac:dyDescent="0.3">
      <c r="A129" s="114"/>
      <c r="B129" s="116"/>
      <c r="C129" s="91"/>
      <c r="D129" s="92"/>
      <c r="E129" s="93"/>
      <c r="F129" s="94"/>
      <c r="G129" s="95"/>
      <c r="H129" s="96"/>
    </row>
    <row r="130" spans="1:8" ht="17.25" x14ac:dyDescent="0.3">
      <c r="A130" s="97" t="s">
        <v>128</v>
      </c>
      <c r="B130" s="116"/>
      <c r="C130" s="91"/>
      <c r="D130" s="92"/>
      <c r="E130" s="93"/>
      <c r="F130" s="94"/>
      <c r="G130" s="95"/>
      <c r="H130" s="96"/>
    </row>
    <row r="131" spans="1:8" ht="17.25" x14ac:dyDescent="0.3">
      <c r="A131" s="114"/>
      <c r="B131" s="116"/>
      <c r="C131" s="91"/>
      <c r="D131" s="92"/>
      <c r="E131" s="93"/>
      <c r="F131" s="94"/>
      <c r="G131" s="95"/>
      <c r="H131" s="96"/>
    </row>
    <row r="132" spans="1:8" ht="17.25" x14ac:dyDescent="0.3">
      <c r="A132" s="114" t="s">
        <v>142</v>
      </c>
      <c r="B132" s="116"/>
      <c r="C132" s="91"/>
      <c r="D132" s="92"/>
      <c r="E132" s="93"/>
      <c r="F132" s="94"/>
      <c r="G132" s="95"/>
      <c r="H132" s="96"/>
    </row>
    <row r="133" spans="1:8" ht="17.25" x14ac:dyDescent="0.3">
      <c r="A133" s="114"/>
      <c r="B133" s="116"/>
      <c r="C133" s="91"/>
      <c r="D133" s="92"/>
      <c r="E133" s="93"/>
      <c r="F133" s="94"/>
      <c r="G133" s="95"/>
      <c r="H133" s="96"/>
    </row>
    <row r="134" spans="1:8" ht="17.25" x14ac:dyDescent="0.3">
      <c r="A134" s="120" t="s">
        <v>114</v>
      </c>
      <c r="B134" s="119" t="s">
        <v>115</v>
      </c>
      <c r="C134" s="86"/>
      <c r="D134" s="86"/>
      <c r="E134" s="86"/>
      <c r="F134" s="86"/>
      <c r="G134" s="103" t="s">
        <v>158</v>
      </c>
      <c r="H134" s="103" t="s">
        <v>159</v>
      </c>
    </row>
    <row r="135" spans="1:8" ht="17.25" x14ac:dyDescent="0.3">
      <c r="A135" s="120"/>
      <c r="B135" s="119"/>
      <c r="C135" s="86"/>
      <c r="D135" s="86"/>
      <c r="E135" s="86"/>
      <c r="F135" s="86"/>
      <c r="G135" s="86"/>
      <c r="H135" s="87"/>
    </row>
    <row r="136" spans="1:8" ht="17.25" x14ac:dyDescent="0.3">
      <c r="A136" s="117" t="str">
        <f>"1."</f>
        <v>1.</v>
      </c>
      <c r="B136" s="86" t="s">
        <v>129</v>
      </c>
      <c r="C136" s="86"/>
      <c r="D136" s="86"/>
      <c r="E136" s="86"/>
      <c r="F136" s="86"/>
      <c r="G136" s="86"/>
      <c r="H136" s="87"/>
    </row>
    <row r="137" spans="1:8" ht="17.25" x14ac:dyDescent="0.3">
      <c r="A137" s="120"/>
      <c r="B137" s="119"/>
      <c r="C137" s="86"/>
      <c r="D137" s="86"/>
      <c r="E137" s="86"/>
      <c r="F137" s="86"/>
      <c r="G137" s="128" t="s">
        <v>144</v>
      </c>
      <c r="H137" s="126">
        <f>H105</f>
        <v>0</v>
      </c>
    </row>
    <row r="138" spans="1:8" ht="17.25" x14ac:dyDescent="0.3">
      <c r="A138" s="120"/>
      <c r="B138" s="119"/>
      <c r="C138" s="86"/>
      <c r="D138" s="86"/>
      <c r="E138" s="86"/>
      <c r="F138" s="86"/>
      <c r="G138" s="116"/>
      <c r="H138" s="127"/>
    </row>
    <row r="139" spans="1:8" ht="17.25" x14ac:dyDescent="0.3">
      <c r="A139" s="117" t="str">
        <f>"2."</f>
        <v>2.</v>
      </c>
      <c r="B139" s="86" t="s">
        <v>130</v>
      </c>
      <c r="C139" s="86"/>
      <c r="D139" s="86"/>
      <c r="E139" s="86"/>
      <c r="F139" s="86"/>
      <c r="G139" s="86"/>
      <c r="H139" s="87"/>
    </row>
    <row r="140" spans="1:8" ht="17.25" x14ac:dyDescent="0.3">
      <c r="A140" s="117"/>
      <c r="B140" s="86" t="s">
        <v>131</v>
      </c>
      <c r="C140" s="86"/>
      <c r="D140" s="86"/>
      <c r="E140" s="86"/>
      <c r="F140" s="86"/>
      <c r="G140" s="128" t="s">
        <v>145</v>
      </c>
      <c r="H140" s="126">
        <f>H137-H41+H117</f>
        <v>0</v>
      </c>
    </row>
    <row r="141" spans="1:8" ht="17.25" x14ac:dyDescent="0.3">
      <c r="A141" s="117"/>
      <c r="B141" s="86"/>
      <c r="C141" s="86"/>
      <c r="D141" s="86"/>
      <c r="E141" s="86"/>
      <c r="F141" s="86"/>
    </row>
    <row r="142" spans="1:8" ht="17.25" x14ac:dyDescent="0.3">
      <c r="A142" s="117" t="str">
        <f>"3."</f>
        <v>3.</v>
      </c>
      <c r="B142" s="86" t="s">
        <v>153</v>
      </c>
      <c r="C142" s="86"/>
      <c r="D142" s="86"/>
      <c r="E142" s="86"/>
      <c r="F142" s="86"/>
      <c r="G142" s="86"/>
      <c r="H142" s="87"/>
    </row>
    <row r="143" spans="1:8" ht="17.25" x14ac:dyDescent="0.3">
      <c r="A143" s="117"/>
      <c r="B143" s="86" t="s">
        <v>152</v>
      </c>
      <c r="C143" s="86"/>
      <c r="D143" s="86"/>
      <c r="E143" s="86"/>
      <c r="F143" s="86"/>
      <c r="G143" s="86"/>
      <c r="H143" s="87"/>
    </row>
    <row r="144" spans="1:8" ht="17.25" x14ac:dyDescent="0.3">
      <c r="A144" s="117"/>
      <c r="B144" s="86" t="s">
        <v>151</v>
      </c>
      <c r="C144" s="86"/>
      <c r="D144" s="86"/>
      <c r="E144" s="86"/>
      <c r="F144" s="86"/>
      <c r="G144" s="128" t="s">
        <v>146</v>
      </c>
      <c r="H144" s="126">
        <f>IF(H140&lt;H137,H140-H48+H123,H137-H48+H123)</f>
        <v>0</v>
      </c>
    </row>
    <row r="145" spans="1:8" ht="17.25" x14ac:dyDescent="0.3">
      <c r="A145" s="117"/>
      <c r="B145" s="86"/>
      <c r="C145" s="86"/>
      <c r="D145" s="86"/>
      <c r="E145" s="86"/>
      <c r="F145" s="86"/>
      <c r="G145" s="116"/>
      <c r="H145" s="127"/>
    </row>
    <row r="146" spans="1:8" ht="17.25" x14ac:dyDescent="0.3">
      <c r="A146" s="117" t="str">
        <f>"4."</f>
        <v>4.</v>
      </c>
      <c r="B146" s="86" t="s">
        <v>154</v>
      </c>
      <c r="C146" s="86"/>
      <c r="D146" s="86"/>
      <c r="E146" s="86"/>
      <c r="F146" s="86"/>
      <c r="G146" s="86"/>
      <c r="H146" s="87"/>
    </row>
    <row r="147" spans="1:8" ht="17.25" x14ac:dyDescent="0.3">
      <c r="A147" s="117"/>
      <c r="B147" s="86" t="s">
        <v>155</v>
      </c>
      <c r="C147" s="86"/>
      <c r="D147" s="86"/>
      <c r="E147" s="86"/>
      <c r="F147" s="86"/>
      <c r="G147"/>
      <c r="H147"/>
    </row>
    <row r="148" spans="1:8" ht="17.25" x14ac:dyDescent="0.3">
      <c r="A148" s="117"/>
      <c r="B148" s="86"/>
      <c r="C148" s="86"/>
      <c r="D148" s="86"/>
      <c r="E148" s="86"/>
      <c r="F148" s="86"/>
      <c r="G148" s="86"/>
      <c r="H148" s="87"/>
    </row>
    <row r="149" spans="1:8" ht="17.25" x14ac:dyDescent="0.3">
      <c r="A149" s="117"/>
      <c r="B149" s="117" t="s">
        <v>132</v>
      </c>
      <c r="C149" s="86" t="s">
        <v>136</v>
      </c>
      <c r="D149" s="86"/>
      <c r="E149" s="86"/>
      <c r="F149" s="86"/>
      <c r="G149" s="86"/>
      <c r="H149" s="87"/>
    </row>
    <row r="150" spans="1:8" ht="17.25" x14ac:dyDescent="0.3">
      <c r="A150" s="117"/>
      <c r="B150" s="117"/>
      <c r="C150" s="86"/>
      <c r="D150" s="86"/>
      <c r="E150" s="86"/>
      <c r="F150" s="86"/>
      <c r="G150" s="128" t="s">
        <v>147</v>
      </c>
      <c r="H150" s="126">
        <f>H144-H13</f>
        <v>0</v>
      </c>
    </row>
    <row r="151" spans="1:8" ht="17.25" x14ac:dyDescent="0.3">
      <c r="A151" s="117"/>
      <c r="B151" s="117" t="s">
        <v>133</v>
      </c>
      <c r="C151" s="86" t="s">
        <v>143</v>
      </c>
      <c r="D151" s="86"/>
      <c r="E151" s="86"/>
      <c r="F151" s="86"/>
      <c r="G151" s="86"/>
      <c r="H151" s="87"/>
    </row>
    <row r="152" spans="1:8" ht="17.25" x14ac:dyDescent="0.3">
      <c r="A152" s="117"/>
      <c r="B152" s="117"/>
      <c r="C152" s="86"/>
      <c r="D152" s="86"/>
      <c r="E152" s="86"/>
      <c r="F152" s="86"/>
      <c r="G152" s="128" t="s">
        <v>148</v>
      </c>
      <c r="H152" s="126">
        <f>H150-H55-H61</f>
        <v>0</v>
      </c>
    </row>
    <row r="153" spans="1:8" ht="17.25" x14ac:dyDescent="0.3">
      <c r="A153" s="86"/>
      <c r="B153" s="117" t="s">
        <v>134</v>
      </c>
      <c r="C153" s="86" t="s">
        <v>112</v>
      </c>
      <c r="D153" s="86"/>
      <c r="E153" s="86"/>
      <c r="F153" s="86"/>
      <c r="G153" s="86"/>
      <c r="H153" s="87"/>
    </row>
    <row r="154" spans="1:8" ht="17.25" x14ac:dyDescent="0.3">
      <c r="A154" s="86"/>
      <c r="B154" s="117"/>
      <c r="C154" s="86"/>
      <c r="D154" s="86"/>
      <c r="E154" s="86"/>
      <c r="F154" s="86"/>
      <c r="G154" s="128" t="s">
        <v>149</v>
      </c>
      <c r="H154" s="126">
        <f>H152-H15</f>
        <v>0</v>
      </c>
    </row>
    <row r="155" spans="1:8" ht="17.25" x14ac:dyDescent="0.3">
      <c r="A155" s="86"/>
      <c r="B155" s="117" t="s">
        <v>135</v>
      </c>
      <c r="C155" s="86" t="s">
        <v>113</v>
      </c>
      <c r="D155" s="86"/>
      <c r="E155" s="86"/>
      <c r="F155" s="86"/>
      <c r="G155" s="86"/>
      <c r="H155" s="87"/>
    </row>
    <row r="156" spans="1:8" ht="17.25" x14ac:dyDescent="0.3">
      <c r="A156" s="86"/>
      <c r="B156" s="117"/>
      <c r="C156" s="86"/>
      <c r="D156" s="86"/>
      <c r="E156" s="86"/>
      <c r="F156" s="86"/>
      <c r="G156" s="128" t="s">
        <v>150</v>
      </c>
      <c r="H156" s="126">
        <f>H154-H91</f>
        <v>0</v>
      </c>
    </row>
    <row r="157" spans="1:8" ht="17.25" x14ac:dyDescent="0.3">
      <c r="A157" s="86"/>
      <c r="B157" s="117"/>
      <c r="C157" s="86"/>
      <c r="D157" s="86"/>
      <c r="E157" s="86"/>
      <c r="F157" s="86"/>
      <c r="G157" s="86"/>
      <c r="H157" s="87"/>
    </row>
    <row r="158" spans="1:8" ht="17.25" x14ac:dyDescent="0.3">
      <c r="A158" s="86"/>
      <c r="B158" s="118" t="s">
        <v>156</v>
      </c>
      <c r="C158" s="86"/>
      <c r="D158" s="86"/>
      <c r="E158" s="86"/>
      <c r="F158" s="86"/>
      <c r="G158" s="86"/>
      <c r="H158" s="87"/>
    </row>
    <row r="159" spans="1:8" ht="17.25" x14ac:dyDescent="0.3">
      <c r="A159" s="86"/>
      <c r="B159" s="118" t="s">
        <v>157</v>
      </c>
      <c r="C159" s="86"/>
      <c r="D159" s="86"/>
      <c r="E159" s="86"/>
      <c r="F159" s="86"/>
      <c r="G159" s="86"/>
      <c r="H159" s="87"/>
    </row>
    <row r="160" spans="1:8" ht="17.25" x14ac:dyDescent="0.3">
      <c r="A160" s="86"/>
      <c r="B160" s="118" t="s">
        <v>131</v>
      </c>
      <c r="C160" s="86"/>
      <c r="D160" s="86"/>
      <c r="E160" s="86"/>
      <c r="F160" s="86"/>
      <c r="G160" s="86"/>
      <c r="H160" s="87"/>
    </row>
    <row r="161" spans="1:8" ht="17.25" x14ac:dyDescent="0.3">
      <c r="A161" s="86"/>
      <c r="B161" s="118"/>
      <c r="C161" s="86"/>
      <c r="D161" s="86"/>
      <c r="E161" s="86"/>
      <c r="F161" s="86"/>
      <c r="G161" s="86"/>
      <c r="H161" s="87"/>
    </row>
    <row r="162" spans="1:8" ht="17.25" x14ac:dyDescent="0.3">
      <c r="A162" s="117" t="str">
        <f>"5."</f>
        <v>5.</v>
      </c>
      <c r="B162" s="118" t="s">
        <v>137</v>
      </c>
      <c r="C162" s="86"/>
      <c r="D162" s="86"/>
      <c r="E162" s="86"/>
      <c r="F162" s="86"/>
      <c r="G162" s="86"/>
      <c r="H162" s="87"/>
    </row>
    <row r="163" spans="1:8" ht="17.25" x14ac:dyDescent="0.3">
      <c r="A163" s="117"/>
      <c r="B163" s="118" t="s">
        <v>138</v>
      </c>
      <c r="C163" s="86"/>
      <c r="D163" s="86"/>
      <c r="E163" s="86"/>
      <c r="F163" s="86"/>
      <c r="G163" s="86"/>
      <c r="H163" s="87"/>
    </row>
    <row r="164" spans="1:8" ht="17.25" x14ac:dyDescent="0.3">
      <c r="A164" s="117"/>
      <c r="B164" s="118"/>
      <c r="C164" s="86"/>
      <c r="D164" s="86"/>
      <c r="E164" s="86"/>
      <c r="F164" s="86"/>
      <c r="G164" s="86"/>
      <c r="H164" s="87"/>
    </row>
    <row r="165" spans="1:8" ht="17.25" x14ac:dyDescent="0.3">
      <c r="A165" s="117" t="str">
        <f>"6."</f>
        <v>6.</v>
      </c>
      <c r="B165" s="118" t="s">
        <v>139</v>
      </c>
      <c r="C165" s="86"/>
      <c r="D165" s="86"/>
      <c r="E165" s="86"/>
      <c r="F165" s="86"/>
      <c r="G165" s="86"/>
      <c r="H165" s="87"/>
    </row>
    <row r="166" spans="1:8" ht="17.25" x14ac:dyDescent="0.3">
      <c r="A166" s="117"/>
      <c r="B166" s="118" t="s">
        <v>140</v>
      </c>
      <c r="C166" s="86"/>
      <c r="D166" s="86"/>
      <c r="E166" s="86"/>
      <c r="F166" s="86"/>
      <c r="G166" s="86"/>
      <c r="H166" s="87"/>
    </row>
    <row r="167" spans="1:8" ht="17.25" x14ac:dyDescent="0.3">
      <c r="A167" s="117"/>
      <c r="B167" s="118" t="s">
        <v>141</v>
      </c>
      <c r="C167" s="86"/>
      <c r="D167" s="86"/>
      <c r="E167" s="86"/>
      <c r="F167" s="86"/>
      <c r="G167" s="86"/>
      <c r="H167" s="87"/>
    </row>
    <row r="168" spans="1:8" ht="17.25" x14ac:dyDescent="0.3">
      <c r="A168" s="117"/>
      <c r="B168" s="118"/>
      <c r="C168" s="86"/>
      <c r="D168" s="86"/>
      <c r="E168" s="86"/>
      <c r="F168" s="86"/>
      <c r="G168" s="86"/>
      <c r="H168" s="87"/>
    </row>
    <row r="169" spans="1:8" ht="17.25" x14ac:dyDescent="0.3">
      <c r="A169" s="117" t="str">
        <f>"7."</f>
        <v>7.</v>
      </c>
      <c r="B169" s="86" t="s">
        <v>116</v>
      </c>
      <c r="C169" s="86"/>
      <c r="D169" s="86"/>
      <c r="E169" s="86"/>
      <c r="F169" s="86"/>
      <c r="G169" s="86"/>
      <c r="H169" s="87"/>
    </row>
  </sheetData>
  <sheetProtection password="EEC7" sheet="1" objects="1" scenarios="1" selectLockedCells="1"/>
  <mergeCells count="7">
    <mergeCell ref="A105:E105"/>
    <mergeCell ref="A1:H1"/>
    <mergeCell ref="A2:H2"/>
    <mergeCell ref="A3:H3"/>
    <mergeCell ref="B4:F4"/>
    <mergeCell ref="B5:F5"/>
    <mergeCell ref="F105:G105"/>
  </mergeCells>
  <printOptions horizontalCentered="1"/>
  <pageMargins left="0.2" right="0.2" top="0.5" bottom="0.5" header="0.3" footer="0.3"/>
  <pageSetup scale="63" firstPageNumber="3" fitToHeight="4" orientation="landscape" useFirstPageNumber="1" r:id="rId1"/>
  <headerFooter>
    <oddFooter>&amp;C&amp;"Century Gothic,Bold"(Page &amp;P of 7)</oddFooter>
    <firstFooter>&amp;C&amp;"Century Gothic,Bold"(Page 3 of 7)</firstFooter>
  </headerFooter>
  <rowBreaks count="3" manualBreakCount="3">
    <brk id="50" max="7" man="1"/>
    <brk id="86" max="7" man="1"/>
    <brk id="12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Form</vt:lpstr>
      <vt:lpstr>'Bid Form'!Print_Area</vt:lpstr>
      <vt:lpstr>'Bid Form'!Print_Titles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Troy Tarbox</dc:creator>
  <cp:lastModifiedBy>Troy Tarbox</cp:lastModifiedBy>
  <cp:lastPrinted>2026-01-10T19:47:52Z</cp:lastPrinted>
  <dcterms:created xsi:type="dcterms:W3CDTF">2026-01-10T02:26:37Z</dcterms:created>
  <dcterms:modified xsi:type="dcterms:W3CDTF">2026-01-12T02:16:33Z</dcterms:modified>
</cp:coreProperties>
</file>